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90" windowWidth="18075" windowHeight="1074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96" i="1"/>
  <c r="B96"/>
  <c r="S96" s="1"/>
  <c r="C95"/>
  <c r="B95"/>
  <c r="S95" s="1"/>
  <c r="C94"/>
  <c r="B94"/>
  <c r="S94" s="1"/>
  <c r="C93"/>
  <c r="B93"/>
  <c r="S93" s="1"/>
  <c r="C92"/>
  <c r="B92"/>
  <c r="S92" s="1"/>
  <c r="C91"/>
  <c r="B91"/>
  <c r="S91" s="1"/>
  <c r="C90"/>
  <c r="B90"/>
  <c r="S90" s="1"/>
  <c r="C89"/>
  <c r="B89"/>
  <c r="S89" s="1"/>
  <c r="C88"/>
  <c r="B88"/>
  <c r="S88" s="1"/>
  <c r="C87"/>
  <c r="B87"/>
  <c r="S87" s="1"/>
  <c r="C86"/>
  <c r="B86"/>
  <c r="S86" s="1"/>
  <c r="C85"/>
  <c r="B85"/>
  <c r="S85" s="1"/>
  <c r="C84"/>
  <c r="B84"/>
  <c r="S84" s="1"/>
  <c r="C83"/>
  <c r="B83"/>
  <c r="S83" s="1"/>
  <c r="C82"/>
  <c r="B82"/>
  <c r="C81"/>
  <c r="B81"/>
  <c r="S81" s="1"/>
  <c r="C80"/>
  <c r="B80"/>
  <c r="S80" s="1"/>
  <c r="B79"/>
  <c r="S79" s="1"/>
  <c r="C78"/>
  <c r="B78"/>
  <c r="S78" s="1"/>
  <c r="C77"/>
  <c r="B77"/>
  <c r="S77" s="1"/>
  <c r="B76"/>
  <c r="S76" s="1"/>
  <c r="C75"/>
  <c r="B75"/>
  <c r="S75" s="1"/>
  <c r="C74"/>
  <c r="B74"/>
  <c r="S74" s="1"/>
  <c r="C73"/>
  <c r="B73"/>
  <c r="S73" s="1"/>
  <c r="C72"/>
  <c r="B72"/>
  <c r="S72" s="1"/>
  <c r="C71"/>
  <c r="B71"/>
  <c r="S71" s="1"/>
  <c r="C70"/>
  <c r="B70"/>
  <c r="S70" s="1"/>
  <c r="C69"/>
  <c r="B69"/>
  <c r="S69" s="1"/>
  <c r="C68"/>
  <c r="B68"/>
  <c r="S68" s="1"/>
  <c r="C67"/>
  <c r="B67"/>
  <c r="S67" s="1"/>
  <c r="C66"/>
  <c r="B66"/>
  <c r="S66" s="1"/>
  <c r="C65"/>
  <c r="B65"/>
  <c r="S65" s="1"/>
  <c r="C64"/>
  <c r="B64"/>
  <c r="S64" s="1"/>
  <c r="C63"/>
  <c r="B63"/>
  <c r="S63" s="1"/>
  <c r="C62"/>
  <c r="B62"/>
  <c r="S62" s="1"/>
  <c r="C61"/>
  <c r="B61"/>
  <c r="S61" s="1"/>
  <c r="C60"/>
  <c r="B60"/>
  <c r="S60" s="1"/>
  <c r="C59"/>
  <c r="B59"/>
  <c r="S59" s="1"/>
  <c r="C58"/>
  <c r="B58"/>
  <c r="S58" s="1"/>
  <c r="C57"/>
  <c r="B57"/>
  <c r="S57" s="1"/>
  <c r="C56"/>
  <c r="B56"/>
  <c r="S56" s="1"/>
  <c r="C55"/>
  <c r="B55"/>
  <c r="S55" s="1"/>
  <c r="C54"/>
  <c r="B54"/>
  <c r="C53"/>
  <c r="B53"/>
  <c r="S53" s="1"/>
  <c r="C52"/>
  <c r="B52"/>
  <c r="S52" s="1"/>
  <c r="C51"/>
  <c r="B51"/>
  <c r="S51" s="1"/>
  <c r="C50"/>
  <c r="B50"/>
  <c r="S50" s="1"/>
  <c r="C49"/>
  <c r="B49"/>
  <c r="S49" s="1"/>
  <c r="C48"/>
  <c r="B48"/>
  <c r="S48" s="1"/>
  <c r="C47"/>
  <c r="B47"/>
  <c r="S47" s="1"/>
  <c r="C46"/>
  <c r="B46"/>
  <c r="S46" s="1"/>
  <c r="C45"/>
  <c r="B45"/>
  <c r="S45" s="1"/>
  <c r="C44"/>
  <c r="B44"/>
  <c r="S44" s="1"/>
  <c r="C43"/>
  <c r="B43"/>
  <c r="S43" s="1"/>
  <c r="C42"/>
  <c r="B42"/>
  <c r="S42" s="1"/>
  <c r="C41"/>
  <c r="B41"/>
  <c r="S41" s="1"/>
  <c r="C40"/>
  <c r="B40"/>
  <c r="S40" s="1"/>
  <c r="C39"/>
  <c r="B39"/>
  <c r="S39" s="1"/>
  <c r="C38"/>
  <c r="B38"/>
  <c r="S38" s="1"/>
  <c r="C37"/>
  <c r="B37"/>
  <c r="S37" s="1"/>
  <c r="C36"/>
  <c r="B36"/>
  <c r="S36" s="1"/>
  <c r="C35"/>
  <c r="B35"/>
  <c r="S35" s="1"/>
  <c r="C34"/>
  <c r="B34"/>
  <c r="S34" s="1"/>
  <c r="C33"/>
  <c r="B33"/>
  <c r="S33" s="1"/>
  <c r="C32"/>
  <c r="B32"/>
  <c r="S32" s="1"/>
  <c r="C31"/>
  <c r="B31"/>
  <c r="S31" s="1"/>
  <c r="C30"/>
  <c r="B30"/>
  <c r="S30" s="1"/>
  <c r="C29"/>
  <c r="B29"/>
  <c r="S29" s="1"/>
  <c r="C28"/>
  <c r="B28"/>
  <c r="S28" s="1"/>
  <c r="C27"/>
  <c r="B27"/>
  <c r="S27" s="1"/>
  <c r="C26"/>
  <c r="B26"/>
  <c r="S26" s="1"/>
  <c r="C25"/>
  <c r="B25"/>
  <c r="S25" s="1"/>
  <c r="C24"/>
  <c r="B24"/>
  <c r="S24" s="1"/>
  <c r="C23"/>
  <c r="B23"/>
  <c r="S23" s="1"/>
  <c r="C22"/>
  <c r="B22"/>
  <c r="S22" s="1"/>
  <c r="C21"/>
  <c r="B21"/>
  <c r="S21" s="1"/>
  <c r="C20"/>
  <c r="B20"/>
  <c r="S20" s="1"/>
  <c r="C19"/>
  <c r="B19"/>
  <c r="S19" s="1"/>
  <c r="C18"/>
  <c r="B18"/>
  <c r="S18" s="1"/>
  <c r="C17"/>
  <c r="B17"/>
  <c r="S17" s="1"/>
  <c r="C16"/>
  <c r="B16"/>
  <c r="S16" s="1"/>
  <c r="C15"/>
  <c r="B15"/>
  <c r="S15" s="1"/>
  <c r="C14"/>
  <c r="B14"/>
  <c r="S14" s="1"/>
  <c r="C13"/>
  <c r="B13"/>
  <c r="S13" s="1"/>
  <c r="C12"/>
  <c r="B12"/>
  <c r="S12" s="1"/>
  <c r="C11"/>
  <c r="B11"/>
  <c r="S11" s="1"/>
  <c r="C10"/>
  <c r="B10"/>
  <c r="S10" s="1"/>
  <c r="C9"/>
  <c r="B9"/>
  <c r="S9" s="1"/>
  <c r="C8"/>
  <c r="B8"/>
  <c r="S8" s="1"/>
  <c r="S6"/>
  <c r="R6"/>
  <c r="Q6"/>
  <c r="P6"/>
  <c r="O6"/>
  <c r="N6"/>
  <c r="M6"/>
  <c r="L6"/>
  <c r="K6"/>
  <c r="J6"/>
  <c r="I6"/>
  <c r="H6"/>
  <c r="G6"/>
  <c r="F6"/>
  <c r="E6"/>
  <c r="D6"/>
  <c r="A2"/>
  <c r="A1"/>
  <c r="S54" l="1"/>
  <c r="R54"/>
  <c r="Q54"/>
  <c r="P54"/>
  <c r="O54"/>
  <c r="N54"/>
  <c r="M54"/>
  <c r="L54"/>
  <c r="K54"/>
  <c r="J54"/>
  <c r="D8"/>
  <c r="E8"/>
  <c r="F8"/>
  <c r="G8"/>
  <c r="H8"/>
  <c r="I8"/>
  <c r="J8"/>
  <c r="K8"/>
  <c r="L8"/>
  <c r="M8"/>
  <c r="N8"/>
  <c r="O8"/>
  <c r="P8"/>
  <c r="Q8"/>
  <c r="R8"/>
  <c r="D9"/>
  <c r="E9"/>
  <c r="F9"/>
  <c r="G9"/>
  <c r="H9"/>
  <c r="I9"/>
  <c r="J9"/>
  <c r="K9"/>
  <c r="L9"/>
  <c r="M9"/>
  <c r="N9"/>
  <c r="O9"/>
  <c r="P9"/>
  <c r="Q9"/>
  <c r="R9"/>
  <c r="D10"/>
  <c r="E10"/>
  <c r="F10"/>
  <c r="G10"/>
  <c r="H10"/>
  <c r="I10"/>
  <c r="J10"/>
  <c r="K10"/>
  <c r="L10"/>
  <c r="M10"/>
  <c r="N10"/>
  <c r="O10"/>
  <c r="P10"/>
  <c r="Q10"/>
  <c r="R10"/>
  <c r="D11"/>
  <c r="E11"/>
  <c r="F11"/>
  <c r="G11"/>
  <c r="H11"/>
  <c r="I11"/>
  <c r="J11"/>
  <c r="K11"/>
  <c r="L11"/>
  <c r="M11"/>
  <c r="N11"/>
  <c r="O11"/>
  <c r="P11"/>
  <c r="Q11"/>
  <c r="R11"/>
  <c r="D12"/>
  <c r="E12"/>
  <c r="F12"/>
  <c r="G12"/>
  <c r="H12"/>
  <c r="I12"/>
  <c r="J12"/>
  <c r="K12"/>
  <c r="L12"/>
  <c r="M12"/>
  <c r="N12"/>
  <c r="O12"/>
  <c r="P12"/>
  <c r="Q12"/>
  <c r="R12"/>
  <c r="D13"/>
  <c r="E13"/>
  <c r="F13"/>
  <c r="G13"/>
  <c r="H13"/>
  <c r="I13"/>
  <c r="J13"/>
  <c r="K13"/>
  <c r="L13"/>
  <c r="M13"/>
  <c r="N13"/>
  <c r="O13"/>
  <c r="P13"/>
  <c r="Q13"/>
  <c r="R13"/>
  <c r="D14"/>
  <c r="E14"/>
  <c r="F14"/>
  <c r="G14"/>
  <c r="H14"/>
  <c r="I14"/>
  <c r="J14"/>
  <c r="K14"/>
  <c r="L14"/>
  <c r="M14"/>
  <c r="N14"/>
  <c r="O14"/>
  <c r="P14"/>
  <c r="Q14"/>
  <c r="R14"/>
  <c r="D15"/>
  <c r="E15"/>
  <c r="F15"/>
  <c r="G15"/>
  <c r="H15"/>
  <c r="I15"/>
  <c r="J15"/>
  <c r="K15"/>
  <c r="L15"/>
  <c r="M15"/>
  <c r="N15"/>
  <c r="O15"/>
  <c r="P15"/>
  <c r="Q15"/>
  <c r="R15"/>
  <c r="D16"/>
  <c r="E16"/>
  <c r="F16"/>
  <c r="G16"/>
  <c r="H16"/>
  <c r="I16"/>
  <c r="J16"/>
  <c r="K16"/>
  <c r="L16"/>
  <c r="M16"/>
  <c r="N16"/>
  <c r="O16"/>
  <c r="P16"/>
  <c r="Q16"/>
  <c r="R16"/>
  <c r="D17"/>
  <c r="E17"/>
  <c r="F17"/>
  <c r="G17"/>
  <c r="H17"/>
  <c r="I17"/>
  <c r="J17"/>
  <c r="K17"/>
  <c r="L17"/>
  <c r="M17"/>
  <c r="N17"/>
  <c r="O17"/>
  <c r="P17"/>
  <c r="Q17"/>
  <c r="R17"/>
  <c r="D18"/>
  <c r="E18"/>
  <c r="F18"/>
  <c r="G18"/>
  <c r="H18"/>
  <c r="I18"/>
  <c r="J18"/>
  <c r="K18"/>
  <c r="L18"/>
  <c r="M18"/>
  <c r="N18"/>
  <c r="O18"/>
  <c r="P18"/>
  <c r="Q18"/>
  <c r="R18"/>
  <c r="D19"/>
  <c r="E19"/>
  <c r="F19"/>
  <c r="G19"/>
  <c r="H19"/>
  <c r="I19"/>
  <c r="J19"/>
  <c r="K19"/>
  <c r="L19"/>
  <c r="M19"/>
  <c r="N19"/>
  <c r="O19"/>
  <c r="P19"/>
  <c r="Q19"/>
  <c r="R19"/>
  <c r="D20"/>
  <c r="E20"/>
  <c r="F20"/>
  <c r="G20"/>
  <c r="H20"/>
  <c r="I20"/>
  <c r="J20"/>
  <c r="K20"/>
  <c r="L20"/>
  <c r="M20"/>
  <c r="N20"/>
  <c r="O20"/>
  <c r="P20"/>
  <c r="Q20"/>
  <c r="R20"/>
  <c r="D21"/>
  <c r="E21"/>
  <c r="F21"/>
  <c r="G21"/>
  <c r="H21"/>
  <c r="I21"/>
  <c r="J21"/>
  <c r="K21"/>
  <c r="L21"/>
  <c r="M21"/>
  <c r="N21"/>
  <c r="O21"/>
  <c r="P21"/>
  <c r="Q21"/>
  <c r="R21"/>
  <c r="D22"/>
  <c r="E22"/>
  <c r="F22"/>
  <c r="G22"/>
  <c r="H22"/>
  <c r="I22"/>
  <c r="J22"/>
  <c r="K22"/>
  <c r="L22"/>
  <c r="M22"/>
  <c r="N22"/>
  <c r="O22"/>
  <c r="P22"/>
  <c r="Q22"/>
  <c r="R22"/>
  <c r="D23"/>
  <c r="E23"/>
  <c r="F23"/>
  <c r="G23"/>
  <c r="H23"/>
  <c r="I23"/>
  <c r="J23"/>
  <c r="K23"/>
  <c r="L23"/>
  <c r="M23"/>
  <c r="N23"/>
  <c r="O23"/>
  <c r="P23"/>
  <c r="Q23"/>
  <c r="R23"/>
  <c r="D24"/>
  <c r="E24"/>
  <c r="F24"/>
  <c r="G24"/>
  <c r="H24"/>
  <c r="I24"/>
  <c r="J24"/>
  <c r="K24"/>
  <c r="L24"/>
  <c r="M24"/>
  <c r="N24"/>
  <c r="O24"/>
  <c r="P24"/>
  <c r="Q24"/>
  <c r="R24"/>
  <c r="D25"/>
  <c r="E25"/>
  <c r="F25"/>
  <c r="G25"/>
  <c r="H25"/>
  <c r="I25"/>
  <c r="J25"/>
  <c r="K25"/>
  <c r="L25"/>
  <c r="M25"/>
  <c r="N25"/>
  <c r="O25"/>
  <c r="P25"/>
  <c r="Q25"/>
  <c r="R25"/>
  <c r="D26"/>
  <c r="E26"/>
  <c r="F26"/>
  <c r="G26"/>
  <c r="H26"/>
  <c r="I26"/>
  <c r="J26"/>
  <c r="K26"/>
  <c r="L26"/>
  <c r="M26"/>
  <c r="N26"/>
  <c r="O26"/>
  <c r="P26"/>
  <c r="Q26"/>
  <c r="R26"/>
  <c r="D27"/>
  <c r="E27"/>
  <c r="F27"/>
  <c r="G27"/>
  <c r="H27"/>
  <c r="I27"/>
  <c r="J27"/>
  <c r="K27"/>
  <c r="L27"/>
  <c r="M27"/>
  <c r="N27"/>
  <c r="O27"/>
  <c r="P27"/>
  <c r="Q27"/>
  <c r="R27"/>
  <c r="D28"/>
  <c r="E28"/>
  <c r="F28"/>
  <c r="G28"/>
  <c r="H28"/>
  <c r="I28"/>
  <c r="J28"/>
  <c r="K28"/>
  <c r="L28"/>
  <c r="M28"/>
  <c r="N28"/>
  <c r="O28"/>
  <c r="P28"/>
  <c r="Q28"/>
  <c r="R28"/>
  <c r="D29"/>
  <c r="E29"/>
  <c r="F29"/>
  <c r="G29"/>
  <c r="H29"/>
  <c r="I29"/>
  <c r="J29"/>
  <c r="K29"/>
  <c r="L29"/>
  <c r="M29"/>
  <c r="N29"/>
  <c r="O29"/>
  <c r="P29"/>
  <c r="Q29"/>
  <c r="R29"/>
  <c r="D30"/>
  <c r="E30"/>
  <c r="F30"/>
  <c r="G30"/>
  <c r="H30"/>
  <c r="I30"/>
  <c r="J30"/>
  <c r="K30"/>
  <c r="L30"/>
  <c r="M30"/>
  <c r="N30"/>
  <c r="O30"/>
  <c r="P30"/>
  <c r="Q30"/>
  <c r="R30"/>
  <c r="D31"/>
  <c r="E31"/>
  <c r="F31"/>
  <c r="G31"/>
  <c r="H31"/>
  <c r="I31"/>
  <c r="J31"/>
  <c r="K31"/>
  <c r="L31"/>
  <c r="M31"/>
  <c r="N31"/>
  <c r="O31"/>
  <c r="P31"/>
  <c r="Q31"/>
  <c r="R31"/>
  <c r="D32"/>
  <c r="E32"/>
  <c r="F32"/>
  <c r="G32"/>
  <c r="H32"/>
  <c r="I32"/>
  <c r="J32"/>
  <c r="K32"/>
  <c r="L32"/>
  <c r="M32"/>
  <c r="N32"/>
  <c r="O32"/>
  <c r="P32"/>
  <c r="Q32"/>
  <c r="R32"/>
  <c r="D33"/>
  <c r="E33"/>
  <c r="F33"/>
  <c r="G33"/>
  <c r="H33"/>
  <c r="I33"/>
  <c r="J33"/>
  <c r="K33"/>
  <c r="L33"/>
  <c r="M33"/>
  <c r="N33"/>
  <c r="O33"/>
  <c r="P33"/>
  <c r="Q33"/>
  <c r="R33"/>
  <c r="D34"/>
  <c r="E34"/>
  <c r="F34"/>
  <c r="G34"/>
  <c r="H34"/>
  <c r="I34"/>
  <c r="J34"/>
  <c r="K34"/>
  <c r="L34"/>
  <c r="M34"/>
  <c r="N34"/>
  <c r="O34"/>
  <c r="P34"/>
  <c r="Q34"/>
  <c r="R34"/>
  <c r="D35"/>
  <c r="E35"/>
  <c r="F35"/>
  <c r="G35"/>
  <c r="H35"/>
  <c r="I35"/>
  <c r="J35"/>
  <c r="K35"/>
  <c r="L35"/>
  <c r="M35"/>
  <c r="N35"/>
  <c r="O35"/>
  <c r="P35"/>
  <c r="Q35"/>
  <c r="R35"/>
  <c r="D36"/>
  <c r="E36"/>
  <c r="F36"/>
  <c r="G36"/>
  <c r="H36"/>
  <c r="I36"/>
  <c r="J36"/>
  <c r="K36"/>
  <c r="L36"/>
  <c r="M36"/>
  <c r="N36"/>
  <c r="O36"/>
  <c r="P36"/>
  <c r="Q36"/>
  <c r="R36"/>
  <c r="D37"/>
  <c r="E37"/>
  <c r="F37"/>
  <c r="G37"/>
  <c r="H37"/>
  <c r="I37"/>
  <c r="J37"/>
  <c r="K37"/>
  <c r="L37"/>
  <c r="M37"/>
  <c r="N37"/>
  <c r="O37"/>
  <c r="P37"/>
  <c r="Q37"/>
  <c r="R37"/>
  <c r="D38"/>
  <c r="E38"/>
  <c r="F38"/>
  <c r="G38"/>
  <c r="H38"/>
  <c r="I38"/>
  <c r="J38"/>
  <c r="K38"/>
  <c r="L38"/>
  <c r="M38"/>
  <c r="N38"/>
  <c r="O38"/>
  <c r="P38"/>
  <c r="Q38"/>
  <c r="R38"/>
  <c r="D39"/>
  <c r="E39"/>
  <c r="F39"/>
  <c r="G39"/>
  <c r="H39"/>
  <c r="I39"/>
  <c r="J39"/>
  <c r="K39"/>
  <c r="L39"/>
  <c r="M39"/>
  <c r="N39"/>
  <c r="O39"/>
  <c r="P39"/>
  <c r="Q39"/>
  <c r="R39"/>
  <c r="D40"/>
  <c r="E40"/>
  <c r="F40"/>
  <c r="G40"/>
  <c r="H40"/>
  <c r="I40"/>
  <c r="J40"/>
  <c r="K40"/>
  <c r="L40"/>
  <c r="M40"/>
  <c r="N40"/>
  <c r="O40"/>
  <c r="P40"/>
  <c r="Q40"/>
  <c r="R40"/>
  <c r="D41"/>
  <c r="E41"/>
  <c r="F41"/>
  <c r="G41"/>
  <c r="H41"/>
  <c r="I41"/>
  <c r="J41"/>
  <c r="K41"/>
  <c r="L41"/>
  <c r="M41"/>
  <c r="N41"/>
  <c r="O41"/>
  <c r="P41"/>
  <c r="Q41"/>
  <c r="R41"/>
  <c r="D42"/>
  <c r="E42"/>
  <c r="F42"/>
  <c r="G42"/>
  <c r="H42"/>
  <c r="I42"/>
  <c r="J42"/>
  <c r="K42"/>
  <c r="L42"/>
  <c r="M42"/>
  <c r="N42"/>
  <c r="O42"/>
  <c r="P42"/>
  <c r="Q42"/>
  <c r="R42"/>
  <c r="D43"/>
  <c r="E43"/>
  <c r="F43"/>
  <c r="G43"/>
  <c r="H43"/>
  <c r="I43"/>
  <c r="J43"/>
  <c r="K43"/>
  <c r="L43"/>
  <c r="M43"/>
  <c r="N43"/>
  <c r="O43"/>
  <c r="P43"/>
  <c r="Q43"/>
  <c r="R43"/>
  <c r="D44"/>
  <c r="E44"/>
  <c r="F44"/>
  <c r="G44"/>
  <c r="H44"/>
  <c r="I44"/>
  <c r="J44"/>
  <c r="K44"/>
  <c r="L44"/>
  <c r="M44"/>
  <c r="N44"/>
  <c r="O44"/>
  <c r="P44"/>
  <c r="Q44"/>
  <c r="R44"/>
  <c r="D45"/>
  <c r="E45"/>
  <c r="F45"/>
  <c r="G45"/>
  <c r="H45"/>
  <c r="I45"/>
  <c r="J45"/>
  <c r="K45"/>
  <c r="L45"/>
  <c r="M45"/>
  <c r="N45"/>
  <c r="O45"/>
  <c r="P45"/>
  <c r="Q45"/>
  <c r="R45"/>
  <c r="D46"/>
  <c r="E46"/>
  <c r="F46"/>
  <c r="G46"/>
  <c r="H46"/>
  <c r="I46"/>
  <c r="J46"/>
  <c r="K46"/>
  <c r="L46"/>
  <c r="M46"/>
  <c r="N46"/>
  <c r="O46"/>
  <c r="P46"/>
  <c r="Q46"/>
  <c r="R46"/>
  <c r="D47"/>
  <c r="E47"/>
  <c r="F47"/>
  <c r="G47"/>
  <c r="H47"/>
  <c r="I47"/>
  <c r="J47"/>
  <c r="K47"/>
  <c r="L47"/>
  <c r="M47"/>
  <c r="N47"/>
  <c r="O47"/>
  <c r="P47"/>
  <c r="Q47"/>
  <c r="R47"/>
  <c r="D48"/>
  <c r="E48"/>
  <c r="F48"/>
  <c r="G48"/>
  <c r="H48"/>
  <c r="I48"/>
  <c r="J48"/>
  <c r="K48"/>
  <c r="L48"/>
  <c r="M48"/>
  <c r="N48"/>
  <c r="O48"/>
  <c r="P48"/>
  <c r="Q48"/>
  <c r="R48"/>
  <c r="D49"/>
  <c r="E49"/>
  <c r="F49"/>
  <c r="G49"/>
  <c r="H49"/>
  <c r="I49"/>
  <c r="J49"/>
  <c r="K49"/>
  <c r="L49"/>
  <c r="M49"/>
  <c r="N49"/>
  <c r="O49"/>
  <c r="P49"/>
  <c r="Q49"/>
  <c r="R49"/>
  <c r="D50"/>
  <c r="E50"/>
  <c r="F50"/>
  <c r="G50"/>
  <c r="H50"/>
  <c r="I50"/>
  <c r="J50"/>
  <c r="K50"/>
  <c r="L50"/>
  <c r="M50"/>
  <c r="N50"/>
  <c r="O50"/>
  <c r="P50"/>
  <c r="Q50"/>
  <c r="R50"/>
  <c r="D51"/>
  <c r="E51"/>
  <c r="F51"/>
  <c r="G51"/>
  <c r="H51"/>
  <c r="I51"/>
  <c r="J51"/>
  <c r="K51"/>
  <c r="L51"/>
  <c r="M51"/>
  <c r="N51"/>
  <c r="O51"/>
  <c r="P51"/>
  <c r="Q51"/>
  <c r="R51"/>
  <c r="D52"/>
  <c r="E52"/>
  <c r="F52"/>
  <c r="G52"/>
  <c r="H52"/>
  <c r="I52"/>
  <c r="J52"/>
  <c r="K52"/>
  <c r="L52"/>
  <c r="M52"/>
  <c r="N52"/>
  <c r="O52"/>
  <c r="P52"/>
  <c r="Q52"/>
  <c r="R52"/>
  <c r="D53"/>
  <c r="E53"/>
  <c r="F53"/>
  <c r="G53"/>
  <c r="H53"/>
  <c r="I53"/>
  <c r="J53"/>
  <c r="K53"/>
  <c r="L53"/>
  <c r="M53"/>
  <c r="N53"/>
  <c r="O53"/>
  <c r="P53"/>
  <c r="Q53"/>
  <c r="R53"/>
  <c r="D54"/>
  <c r="E54"/>
  <c r="F54"/>
  <c r="G54"/>
  <c r="H54"/>
  <c r="I54"/>
  <c r="S82"/>
  <c r="R82"/>
  <c r="D55"/>
  <c r="E55"/>
  <c r="F55"/>
  <c r="G55"/>
  <c r="H55"/>
  <c r="I55"/>
  <c r="J55"/>
  <c r="K55"/>
  <c r="L55"/>
  <c r="M55"/>
  <c r="N55"/>
  <c r="O55"/>
  <c r="P55"/>
  <c r="Q55"/>
  <c r="R55"/>
  <c r="D56"/>
  <c r="E56"/>
  <c r="F56"/>
  <c r="G56"/>
  <c r="H56"/>
  <c r="I56"/>
  <c r="J56"/>
  <c r="K56"/>
  <c r="L56"/>
  <c r="M56"/>
  <c r="N56"/>
  <c r="O56"/>
  <c r="P56"/>
  <c r="Q56"/>
  <c r="R56"/>
  <c r="D57"/>
  <c r="E57"/>
  <c r="F57"/>
  <c r="G57"/>
  <c r="H57"/>
  <c r="I57"/>
  <c r="J57"/>
  <c r="K57"/>
  <c r="L57"/>
  <c r="M57"/>
  <c r="N57"/>
  <c r="O57"/>
  <c r="P57"/>
  <c r="Q57"/>
  <c r="R57"/>
  <c r="D58"/>
  <c r="E58"/>
  <c r="F58"/>
  <c r="G58"/>
  <c r="H58"/>
  <c r="I58"/>
  <c r="J58"/>
  <c r="K58"/>
  <c r="L58"/>
  <c r="M58"/>
  <c r="N58"/>
  <c r="O58"/>
  <c r="P58"/>
  <c r="Q58"/>
  <c r="R58"/>
  <c r="D59"/>
  <c r="E59"/>
  <c r="F59"/>
  <c r="G59"/>
  <c r="H59"/>
  <c r="I59"/>
  <c r="J59"/>
  <c r="K59"/>
  <c r="L59"/>
  <c r="M59"/>
  <c r="N59"/>
  <c r="O59"/>
  <c r="P59"/>
  <c r="Q59"/>
  <c r="R59"/>
  <c r="D60"/>
  <c r="E60"/>
  <c r="F60"/>
  <c r="G60"/>
  <c r="H60"/>
  <c r="I60"/>
  <c r="J60"/>
  <c r="K60"/>
  <c r="L60"/>
  <c r="M60"/>
  <c r="N60"/>
  <c r="O60"/>
  <c r="P60"/>
  <c r="Q60"/>
  <c r="R60"/>
  <c r="D61"/>
  <c r="E61"/>
  <c r="F61"/>
  <c r="G61"/>
  <c r="H61"/>
  <c r="I61"/>
  <c r="J61"/>
  <c r="K61"/>
  <c r="L61"/>
  <c r="M61"/>
  <c r="N61"/>
  <c r="O61"/>
  <c r="P61"/>
  <c r="Q61"/>
  <c r="R61"/>
  <c r="D62"/>
  <c r="E62"/>
  <c r="F62"/>
  <c r="G62"/>
  <c r="H62"/>
  <c r="I62"/>
  <c r="J62"/>
  <c r="K62"/>
  <c r="L62"/>
  <c r="M62"/>
  <c r="N62"/>
  <c r="O62"/>
  <c r="P62"/>
  <c r="Q62"/>
  <c r="R62"/>
  <c r="D63"/>
  <c r="E63"/>
  <c r="F63"/>
  <c r="G63"/>
  <c r="H63"/>
  <c r="I63"/>
  <c r="J63"/>
  <c r="K63"/>
  <c r="L63"/>
  <c r="M63"/>
  <c r="N63"/>
  <c r="O63"/>
  <c r="P63"/>
  <c r="Q63"/>
  <c r="R63"/>
  <c r="D64"/>
  <c r="E64"/>
  <c r="F64"/>
  <c r="G64"/>
  <c r="H64"/>
  <c r="I64"/>
  <c r="J64"/>
  <c r="K64"/>
  <c r="L64"/>
  <c r="M64"/>
  <c r="N64"/>
  <c r="O64"/>
  <c r="P64"/>
  <c r="Q64"/>
  <c r="R64"/>
  <c r="D65"/>
  <c r="E65"/>
  <c r="F65"/>
  <c r="G65"/>
  <c r="H65"/>
  <c r="I65"/>
  <c r="J65"/>
  <c r="K65"/>
  <c r="L65"/>
  <c r="M65"/>
  <c r="N65"/>
  <c r="O65"/>
  <c r="P65"/>
  <c r="Q65"/>
  <c r="R65"/>
  <c r="D66"/>
  <c r="E66"/>
  <c r="F66"/>
  <c r="G66"/>
  <c r="H66"/>
  <c r="I66"/>
  <c r="J66"/>
  <c r="K66"/>
  <c r="L66"/>
  <c r="M66"/>
  <c r="N66"/>
  <c r="O66"/>
  <c r="P66"/>
  <c r="Q66"/>
  <c r="R66"/>
  <c r="D67"/>
  <c r="E67"/>
  <c r="F67"/>
  <c r="G67"/>
  <c r="H67"/>
  <c r="I67"/>
  <c r="J67"/>
  <c r="K67"/>
  <c r="L67"/>
  <c r="M67"/>
  <c r="N67"/>
  <c r="O67"/>
  <c r="P67"/>
  <c r="Q67"/>
  <c r="R67"/>
  <c r="D68"/>
  <c r="E68"/>
  <c r="F68"/>
  <c r="G68"/>
  <c r="H68"/>
  <c r="I68"/>
  <c r="J68"/>
  <c r="K68"/>
  <c r="L68"/>
  <c r="M68"/>
  <c r="N68"/>
  <c r="O68"/>
  <c r="P68"/>
  <c r="Q68"/>
  <c r="R68"/>
  <c r="D69"/>
  <c r="E69"/>
  <c r="F69"/>
  <c r="G69"/>
  <c r="H69"/>
  <c r="I69"/>
  <c r="J69"/>
  <c r="K69"/>
  <c r="L69"/>
  <c r="M69"/>
  <c r="N69"/>
  <c r="O69"/>
  <c r="P69"/>
  <c r="Q69"/>
  <c r="R69"/>
  <c r="D70"/>
  <c r="E70"/>
  <c r="F70"/>
  <c r="G70"/>
  <c r="H70"/>
  <c r="I70"/>
  <c r="J70"/>
  <c r="K70"/>
  <c r="L70"/>
  <c r="M70"/>
  <c r="N70"/>
  <c r="O70"/>
  <c r="P70"/>
  <c r="Q70"/>
  <c r="R70"/>
  <c r="D71"/>
  <c r="E71"/>
  <c r="F71"/>
  <c r="G71"/>
  <c r="H71"/>
  <c r="I71"/>
  <c r="J71"/>
  <c r="K71"/>
  <c r="L71"/>
  <c r="M71"/>
  <c r="N71"/>
  <c r="O71"/>
  <c r="P71"/>
  <c r="Q71"/>
  <c r="R71"/>
  <c r="D72"/>
  <c r="E72"/>
  <c r="F72"/>
  <c r="G72"/>
  <c r="H72"/>
  <c r="I72"/>
  <c r="J72"/>
  <c r="K72"/>
  <c r="L72"/>
  <c r="M72"/>
  <c r="N72"/>
  <c r="O72"/>
  <c r="P72"/>
  <c r="Q72"/>
  <c r="R72"/>
  <c r="D73"/>
  <c r="E73"/>
  <c r="F73"/>
  <c r="G73"/>
  <c r="H73"/>
  <c r="I73"/>
  <c r="J73"/>
  <c r="K73"/>
  <c r="L73"/>
  <c r="M73"/>
  <c r="N73"/>
  <c r="O73"/>
  <c r="P73"/>
  <c r="Q73"/>
  <c r="R73"/>
  <c r="D74"/>
  <c r="E74"/>
  <c r="F74"/>
  <c r="G74"/>
  <c r="H74"/>
  <c r="I74"/>
  <c r="J74"/>
  <c r="K74"/>
  <c r="L74"/>
  <c r="M74"/>
  <c r="N74"/>
  <c r="O74"/>
  <c r="P74"/>
  <c r="Q74"/>
  <c r="R74"/>
  <c r="D75"/>
  <c r="E75"/>
  <c r="F75"/>
  <c r="G75"/>
  <c r="H75"/>
  <c r="I75"/>
  <c r="J75"/>
  <c r="K75"/>
  <c r="L75"/>
  <c r="M75"/>
  <c r="N75"/>
  <c r="O75"/>
  <c r="P75"/>
  <c r="Q75"/>
  <c r="R75"/>
  <c r="D76"/>
  <c r="E76"/>
  <c r="F76"/>
  <c r="G76"/>
  <c r="H76"/>
  <c r="I76"/>
  <c r="J76"/>
  <c r="K76"/>
  <c r="L76"/>
  <c r="M76"/>
  <c r="N76"/>
  <c r="O76"/>
  <c r="P76"/>
  <c r="Q76"/>
  <c r="R76"/>
  <c r="D77"/>
  <c r="E77"/>
  <c r="F77"/>
  <c r="G77"/>
  <c r="H77"/>
  <c r="I77"/>
  <c r="J77"/>
  <c r="K77"/>
  <c r="L77"/>
  <c r="M77"/>
  <c r="N77"/>
  <c r="O77"/>
  <c r="P77"/>
  <c r="Q77"/>
  <c r="R77"/>
  <c r="D78"/>
  <c r="E78"/>
  <c r="F78"/>
  <c r="G78"/>
  <c r="H78"/>
  <c r="I78"/>
  <c r="J78"/>
  <c r="K78"/>
  <c r="L78"/>
  <c r="M78"/>
  <c r="N78"/>
  <c r="O78"/>
  <c r="P78"/>
  <c r="Q78"/>
  <c r="R78"/>
  <c r="D79"/>
  <c r="E79"/>
  <c r="F79"/>
  <c r="G79"/>
  <c r="H79"/>
  <c r="I79"/>
  <c r="J79"/>
  <c r="K79"/>
  <c r="L79"/>
  <c r="M79"/>
  <c r="N79"/>
  <c r="O79"/>
  <c r="P79"/>
  <c r="Q79"/>
  <c r="R79"/>
  <c r="D80"/>
  <c r="E80"/>
  <c r="F80"/>
  <c r="G80"/>
  <c r="H80"/>
  <c r="I80"/>
  <c r="J80"/>
  <c r="K80"/>
  <c r="L80"/>
  <c r="M80"/>
  <c r="N80"/>
  <c r="O80"/>
  <c r="P80"/>
  <c r="Q80"/>
  <c r="R80"/>
  <c r="D81"/>
  <c r="E81"/>
  <c r="F81"/>
  <c r="G81"/>
  <c r="H81"/>
  <c r="I81"/>
  <c r="J81"/>
  <c r="K81"/>
  <c r="L81"/>
  <c r="M81"/>
  <c r="N81"/>
  <c r="O81"/>
  <c r="P81"/>
  <c r="Q81"/>
  <c r="R81"/>
  <c r="D82"/>
  <c r="E82"/>
  <c r="F82"/>
  <c r="G82"/>
  <c r="H82"/>
  <c r="I82"/>
  <c r="J82"/>
  <c r="K82"/>
  <c r="L82"/>
  <c r="M82"/>
  <c r="N82"/>
  <c r="O82"/>
  <c r="P82"/>
  <c r="Q82"/>
  <c r="D83"/>
  <c r="E83"/>
  <c r="F83"/>
  <c r="G83"/>
  <c r="H83"/>
  <c r="I83"/>
  <c r="J83"/>
  <c r="K83"/>
  <c r="L83"/>
  <c r="M83"/>
  <c r="N83"/>
  <c r="O83"/>
  <c r="P83"/>
  <c r="Q83"/>
  <c r="R83"/>
  <c r="D84"/>
  <c r="E84"/>
  <c r="F84"/>
  <c r="G84"/>
  <c r="H84"/>
  <c r="I84"/>
  <c r="J84"/>
  <c r="K84"/>
  <c r="L84"/>
  <c r="M84"/>
  <c r="N84"/>
  <c r="O84"/>
  <c r="P84"/>
  <c r="Q84"/>
  <c r="R84"/>
  <c r="D85"/>
  <c r="E85"/>
  <c r="F85"/>
  <c r="G85"/>
  <c r="H85"/>
  <c r="I85"/>
  <c r="J85"/>
  <c r="K85"/>
  <c r="L85"/>
  <c r="M85"/>
  <c r="N85"/>
  <c r="O85"/>
  <c r="P85"/>
  <c r="Q85"/>
  <c r="R85"/>
  <c r="D86"/>
  <c r="E86"/>
  <c r="F86"/>
  <c r="G86"/>
  <c r="H86"/>
  <c r="I86"/>
  <c r="J86"/>
  <c r="K86"/>
  <c r="L86"/>
  <c r="M86"/>
  <c r="N86"/>
  <c r="O86"/>
  <c r="P86"/>
  <c r="Q86"/>
  <c r="R86"/>
  <c r="D87"/>
  <c r="E87"/>
  <c r="F87"/>
  <c r="G87"/>
  <c r="H87"/>
  <c r="I87"/>
  <c r="J87"/>
  <c r="K87"/>
  <c r="L87"/>
  <c r="M87"/>
  <c r="N87"/>
  <c r="O87"/>
  <c r="P87"/>
  <c r="Q87"/>
  <c r="R87"/>
  <c r="D88"/>
  <c r="E88"/>
  <c r="F88"/>
  <c r="G88"/>
  <c r="H88"/>
  <c r="I88"/>
  <c r="J88"/>
  <c r="K88"/>
  <c r="L88"/>
  <c r="M88"/>
  <c r="N88"/>
  <c r="O88"/>
  <c r="P88"/>
  <c r="Q88"/>
  <c r="R88"/>
  <c r="D89"/>
  <c r="E89"/>
  <c r="F89"/>
  <c r="G89"/>
  <c r="H89"/>
  <c r="I89"/>
  <c r="J89"/>
  <c r="K89"/>
  <c r="L89"/>
  <c r="M89"/>
  <c r="N89"/>
  <c r="O89"/>
  <c r="P89"/>
  <c r="Q89"/>
  <c r="R89"/>
  <c r="D90"/>
  <c r="E90"/>
  <c r="F90"/>
  <c r="G90"/>
  <c r="H90"/>
  <c r="I90"/>
  <c r="J90"/>
  <c r="K90"/>
  <c r="L90"/>
  <c r="M90"/>
  <c r="N90"/>
  <c r="O90"/>
  <c r="P90"/>
  <c r="Q90"/>
  <c r="R90"/>
  <c r="D91"/>
  <c r="E91"/>
  <c r="F91"/>
  <c r="G91"/>
  <c r="H91"/>
  <c r="I91"/>
  <c r="J91"/>
  <c r="K91"/>
  <c r="L91"/>
  <c r="M91"/>
  <c r="N91"/>
  <c r="O91"/>
  <c r="P91"/>
  <c r="Q91"/>
  <c r="R91"/>
  <c r="D92"/>
  <c r="E92"/>
  <c r="F92"/>
  <c r="G92"/>
  <c r="H92"/>
  <c r="I92"/>
  <c r="J92"/>
  <c r="K92"/>
  <c r="L92"/>
  <c r="M92"/>
  <c r="N92"/>
  <c r="O92"/>
  <c r="P92"/>
  <c r="Q92"/>
  <c r="R92"/>
  <c r="D93"/>
  <c r="E93"/>
  <c r="F93"/>
  <c r="G93"/>
  <c r="H93"/>
  <c r="I93"/>
  <c r="J93"/>
  <c r="K93"/>
  <c r="L93"/>
  <c r="M93"/>
  <c r="N93"/>
  <c r="O93"/>
  <c r="P93"/>
  <c r="Q93"/>
  <c r="R93"/>
  <c r="D94"/>
  <c r="E94"/>
  <c r="F94"/>
  <c r="G94"/>
  <c r="H94"/>
  <c r="I94"/>
  <c r="J94"/>
  <c r="K94"/>
  <c r="L94"/>
  <c r="M94"/>
  <c r="N94"/>
  <c r="O94"/>
  <c r="P94"/>
  <c r="Q94"/>
  <c r="R94"/>
  <c r="D95"/>
  <c r="E95"/>
  <c r="F95"/>
  <c r="G95"/>
  <c r="H95"/>
  <c r="I95"/>
  <c r="J95"/>
  <c r="K95"/>
  <c r="L95"/>
  <c r="M95"/>
  <c r="N95"/>
  <c r="O95"/>
  <c r="P95"/>
  <c r="Q95"/>
  <c r="R95"/>
  <c r="D96"/>
  <c r="E96"/>
  <c r="F96"/>
  <c r="G96"/>
  <c r="H96"/>
  <c r="I96"/>
  <c r="J96"/>
  <c r="K96"/>
  <c r="L96"/>
  <c r="M96"/>
  <c r="N96"/>
  <c r="O96"/>
  <c r="P96"/>
  <c r="Q96"/>
  <c r="R96"/>
  <c r="U96" l="1"/>
  <c r="U95"/>
  <c r="U94"/>
  <c r="U93"/>
  <c r="U92"/>
  <c r="U91"/>
  <c r="U90"/>
  <c r="U89"/>
  <c r="U88"/>
  <c r="U87"/>
  <c r="U86"/>
  <c r="U85"/>
  <c r="U84"/>
  <c r="U83"/>
  <c r="U82"/>
  <c r="U81"/>
  <c r="U80"/>
  <c r="U79"/>
  <c r="U78"/>
  <c r="U77"/>
  <c r="U76"/>
  <c r="U75"/>
  <c r="U74"/>
  <c r="U73"/>
  <c r="U72"/>
  <c r="U71"/>
  <c r="U70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</calcChain>
</file>

<file path=xl/sharedStrings.xml><?xml version="1.0" encoding="utf-8"?>
<sst xmlns="http://schemas.openxmlformats.org/spreadsheetml/2006/main" count="9" uniqueCount="8">
  <si>
    <t>VÝSLEDKOVÁ LISTINA</t>
  </si>
  <si>
    <t>Pořadí</t>
  </si>
  <si>
    <t>Příjmení, jméno</t>
  </si>
  <si>
    <t>Kategorie</t>
  </si>
  <si>
    <t>Linie / Střeliště</t>
  </si>
  <si>
    <t>R</t>
  </si>
  <si>
    <t>Σ</t>
  </si>
  <si>
    <t>J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</si>
</sst>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thin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2">
    <xf numFmtId="0" fontId="0" fillId="0" borderId="0" xfId="0"/>
    <xf numFmtId="49" fontId="2" fillId="2" borderId="4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5" xfId="0" applyFont="1" applyFill="1" applyBorder="1"/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>
      <alignment horizontal="left" vertical="center" inden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0" xfId="0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>
      <alignment horizontal="left" vertical="center" indent="1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 applyProtection="1">
      <alignment horizontal="center"/>
      <protection locked="0"/>
    </xf>
    <xf numFmtId="0" fontId="2" fillId="0" borderId="25" xfId="0" applyFont="1" applyBorder="1" applyAlignment="1">
      <alignment horizontal="center"/>
    </xf>
    <xf numFmtId="164" fontId="2" fillId="0" borderId="25" xfId="1" applyNumberFormat="1" applyFont="1" applyBorder="1" applyAlignment="1">
      <alignment horizontal="center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 applyProtection="1">
      <alignment horizontal="center"/>
      <protection locked="0"/>
    </xf>
    <xf numFmtId="0" fontId="2" fillId="0" borderId="30" xfId="0" applyFont="1" applyBorder="1" applyAlignment="1">
      <alignment horizontal="center"/>
    </xf>
    <xf numFmtId="164" fontId="2" fillId="0" borderId="30" xfId="1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1"/>
    </xf>
    <xf numFmtId="0" fontId="2" fillId="3" borderId="11" xfId="0" applyFont="1" applyFill="1" applyBorder="1" applyAlignment="1">
      <alignment horizontal="left" vertical="center" indent="1"/>
    </xf>
    <xf numFmtId="0" fontId="2" fillId="3" borderId="13" xfId="0" applyFont="1" applyFill="1" applyBorder="1" applyAlignment="1">
      <alignment horizontal="left" vertical="center" inden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3" borderId="33" xfId="0" applyFont="1" applyFill="1" applyBorder="1" applyAlignment="1">
      <alignment horizontal="center" vertical="center" wrapText="1"/>
    </xf>
  </cellXfs>
  <cellStyles count="2">
    <cellStyle name="normální" xfId="0" builtinId="0"/>
    <cellStyle name="procent" xfId="1" builtinId="5"/>
  </cellStyles>
  <dxfs count="1"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6;UK%20-%20Cinderella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stup"/>
      <sheetName val="StartList"/>
      <sheetName val="VysledkyDoplneni"/>
      <sheetName val="List3"/>
      <sheetName val="VysledkovaListina"/>
      <sheetName val="VysledkovaListina (2)"/>
      <sheetName val="Sk1"/>
      <sheetName val="Sk2"/>
      <sheetName val="Sk3"/>
      <sheetName val="Sk4"/>
      <sheetName val="Sk5"/>
      <sheetName val="Sk6"/>
      <sheetName val="Sk7"/>
      <sheetName val="Sk8"/>
      <sheetName val="Sk9"/>
      <sheetName val="Sk10"/>
      <sheetName val="Sk11"/>
      <sheetName val="Sk12"/>
      <sheetName val="Sk13"/>
      <sheetName val="Sk14"/>
      <sheetName val="Sk15"/>
      <sheetName val="Sk16"/>
      <sheetName val="Sk17"/>
      <sheetName val="Sk18"/>
      <sheetName val="Sk19"/>
      <sheetName val="Sk20"/>
      <sheetName val="ASAT"/>
      <sheetName val="Data"/>
      <sheetName val="PolList"/>
      <sheetName val="List1"/>
    </sheetNames>
    <sheetDataSet>
      <sheetData sheetId="0">
        <row r="2">
          <cell r="C2" t="str">
            <v>Parcour Dnešice 2013</v>
          </cell>
        </row>
        <row r="3">
          <cell r="C3" t="str">
            <v>150 TERČŮ</v>
          </cell>
        </row>
        <row r="4">
          <cell r="C4" t="str">
            <v>SPORTING</v>
          </cell>
        </row>
        <row r="5">
          <cell r="C5" t="str">
            <v>31.8.2013</v>
          </cell>
        </row>
        <row r="9">
          <cell r="C9" t="str">
            <v>Gemeiner Ludwig</v>
          </cell>
          <cell r="D9" t="str">
            <v>V</v>
          </cell>
        </row>
        <row r="10">
          <cell r="C10" t="str">
            <v>Diplünger Hans</v>
          </cell>
          <cell r="D10" t="str">
            <v>V</v>
          </cell>
        </row>
        <row r="11">
          <cell r="C11" t="str">
            <v>Jung Johannes</v>
          </cell>
          <cell r="D11" t="str">
            <v>A</v>
          </cell>
        </row>
        <row r="12">
          <cell r="C12" t="str">
            <v>Köberle Michael</v>
          </cell>
          <cell r="D12" t="str">
            <v>J</v>
          </cell>
        </row>
        <row r="13">
          <cell r="C13" t="str">
            <v>Ryšavý Miroslav</v>
          </cell>
          <cell r="D13" t="str">
            <v>V</v>
          </cell>
        </row>
        <row r="14">
          <cell r="C14" t="str">
            <v>Kopáček Pavel</v>
          </cell>
          <cell r="D14" t="str">
            <v>B</v>
          </cell>
        </row>
        <row r="15">
          <cell r="C15" t="str">
            <v>Zborník Karel</v>
          </cell>
          <cell r="D15" t="str">
            <v>C</v>
          </cell>
        </row>
        <row r="16">
          <cell r="C16" t="str">
            <v>Solar David</v>
          </cell>
          <cell r="D16" t="str">
            <v>C</v>
          </cell>
        </row>
        <row r="17">
          <cell r="C17" t="str">
            <v>Divíšek Martin</v>
          </cell>
          <cell r="D17" t="str">
            <v>A</v>
          </cell>
        </row>
        <row r="18">
          <cell r="C18" t="str">
            <v>Hřebec Jan</v>
          </cell>
          <cell r="D18" t="str">
            <v>A</v>
          </cell>
        </row>
        <row r="19">
          <cell r="C19" t="str">
            <v>Hřebec Jan ml.</v>
          </cell>
          <cell r="D19" t="str">
            <v>J</v>
          </cell>
        </row>
        <row r="21">
          <cell r="C21" t="str">
            <v>Skala Richard</v>
          </cell>
          <cell r="D21" t="str">
            <v>C</v>
          </cell>
        </row>
        <row r="22">
          <cell r="C22" t="str">
            <v>Král Jaroslav</v>
          </cell>
          <cell r="D22" t="str">
            <v>C</v>
          </cell>
        </row>
        <row r="23">
          <cell r="C23" t="str">
            <v>Šplíchal Miroslav</v>
          </cell>
          <cell r="D23" t="str">
            <v>C</v>
          </cell>
        </row>
        <row r="24">
          <cell r="C24" t="str">
            <v>Bouz Pavel</v>
          </cell>
          <cell r="D24" t="str">
            <v>C</v>
          </cell>
        </row>
        <row r="25">
          <cell r="C25" t="str">
            <v>Filippi Marcel</v>
          </cell>
          <cell r="D25" t="str">
            <v>C</v>
          </cell>
        </row>
        <row r="26">
          <cell r="C26" t="str">
            <v>Hoštička Eduard</v>
          </cell>
          <cell r="D26" t="str">
            <v>C</v>
          </cell>
        </row>
        <row r="27">
          <cell r="C27" t="str">
            <v>Hnilička Milan</v>
          </cell>
          <cell r="D27" t="str">
            <v>V</v>
          </cell>
        </row>
        <row r="28">
          <cell r="C28" t="str">
            <v>Jelínek Jiří</v>
          </cell>
          <cell r="D28" t="str">
            <v>V</v>
          </cell>
        </row>
        <row r="29">
          <cell r="C29" t="str">
            <v>Mikulka Peter</v>
          </cell>
          <cell r="D29" t="str">
            <v>B</v>
          </cell>
        </row>
        <row r="30">
          <cell r="C30" t="str">
            <v>Uher Jaromír</v>
          </cell>
          <cell r="D30" t="str">
            <v>V</v>
          </cell>
        </row>
        <row r="31">
          <cell r="C31" t="str">
            <v>Molnár Antonín</v>
          </cell>
          <cell r="D31" t="str">
            <v>B</v>
          </cell>
        </row>
        <row r="32">
          <cell r="C32" t="str">
            <v>Špaček Pavel</v>
          </cell>
          <cell r="D32" t="str">
            <v>A</v>
          </cell>
        </row>
        <row r="33">
          <cell r="C33" t="str">
            <v>Šindelář Jiří ml.</v>
          </cell>
          <cell r="D33" t="str">
            <v>J</v>
          </cell>
        </row>
        <row r="34">
          <cell r="C34" t="str">
            <v>Förster Karel</v>
          </cell>
          <cell r="D34" t="str">
            <v>C</v>
          </cell>
        </row>
        <row r="35">
          <cell r="C35" t="str">
            <v>Divíšek Martin ml.</v>
          </cell>
          <cell r="D35" t="str">
            <v>J</v>
          </cell>
        </row>
        <row r="36">
          <cell r="C36" t="str">
            <v>Brouček Ladislav</v>
          </cell>
          <cell r="D36" t="str">
            <v>V</v>
          </cell>
        </row>
        <row r="37">
          <cell r="C37" t="str">
            <v>Kašpar Jiří</v>
          </cell>
          <cell r="D37" t="str">
            <v>C</v>
          </cell>
        </row>
        <row r="38">
          <cell r="C38" t="str">
            <v>Vranák Martin</v>
          </cell>
          <cell r="D38" t="str">
            <v>C</v>
          </cell>
        </row>
        <row r="39">
          <cell r="C39" t="str">
            <v>Hosnedl Pavel</v>
          </cell>
          <cell r="D39" t="str">
            <v>C</v>
          </cell>
        </row>
        <row r="40">
          <cell r="C40" t="str">
            <v>Hosnedl Jakub</v>
          </cell>
          <cell r="D40" t="str">
            <v>C</v>
          </cell>
        </row>
        <row r="41">
          <cell r="C41" t="str">
            <v>Pokorný Igor</v>
          </cell>
          <cell r="D41" t="str">
            <v>C</v>
          </cell>
        </row>
        <row r="42">
          <cell r="C42" t="str">
            <v>Urie Zuzana</v>
          </cell>
        </row>
        <row r="43">
          <cell r="C43" t="str">
            <v>Jankovský Miroslav</v>
          </cell>
          <cell r="D43" t="str">
            <v>A</v>
          </cell>
        </row>
        <row r="44">
          <cell r="C44" t="str">
            <v>Sokola Bronislav</v>
          </cell>
          <cell r="D44" t="str">
            <v>B</v>
          </cell>
        </row>
        <row r="45">
          <cell r="C45" t="str">
            <v>Koloc Martin</v>
          </cell>
          <cell r="D45" t="str">
            <v>B</v>
          </cell>
        </row>
        <row r="46">
          <cell r="C46" t="str">
            <v>Dolanský Jan</v>
          </cell>
          <cell r="D46" t="str">
            <v>C</v>
          </cell>
        </row>
        <row r="47">
          <cell r="C47" t="str">
            <v>Hlušička Martin</v>
          </cell>
          <cell r="D47" t="str">
            <v>C</v>
          </cell>
        </row>
        <row r="48">
          <cell r="C48" t="str">
            <v>Štícha Lubomír</v>
          </cell>
          <cell r="D48" t="str">
            <v>A</v>
          </cell>
        </row>
        <row r="49">
          <cell r="C49" t="str">
            <v>Němec Vít</v>
          </cell>
          <cell r="D49" t="str">
            <v>B</v>
          </cell>
        </row>
        <row r="50">
          <cell r="C50" t="str">
            <v>Stanislav Tomáš</v>
          </cell>
          <cell r="D50" t="str">
            <v>A</v>
          </cell>
        </row>
        <row r="51">
          <cell r="C51" t="str">
            <v>Vadlejch Josef</v>
          </cell>
          <cell r="D51" t="str">
            <v>V</v>
          </cell>
        </row>
        <row r="52">
          <cell r="C52" t="str">
            <v>Neuvirt Václav</v>
          </cell>
          <cell r="D52" t="str">
            <v>V</v>
          </cell>
        </row>
        <row r="53">
          <cell r="C53" t="str">
            <v>Staněk Jan</v>
          </cell>
          <cell r="D53" t="str">
            <v>V</v>
          </cell>
        </row>
        <row r="54">
          <cell r="C54" t="str">
            <v>Musel Jan</v>
          </cell>
          <cell r="D54" t="str">
            <v>B</v>
          </cell>
        </row>
        <row r="55">
          <cell r="C55" t="str">
            <v>Hejduk Josef</v>
          </cell>
          <cell r="D55" t="str">
            <v>C</v>
          </cell>
        </row>
        <row r="56">
          <cell r="C56" t="str">
            <v>Tóth Ladislav</v>
          </cell>
          <cell r="D56" t="str">
            <v>V</v>
          </cell>
        </row>
        <row r="57">
          <cell r="C57" t="str">
            <v>Herel Tomáš</v>
          </cell>
          <cell r="D57" t="str">
            <v>C</v>
          </cell>
        </row>
        <row r="58">
          <cell r="C58" t="str">
            <v>Herel Hubert</v>
          </cell>
          <cell r="D58" t="str">
            <v>J</v>
          </cell>
        </row>
        <row r="59">
          <cell r="C59" t="str">
            <v>Martin Josef</v>
          </cell>
          <cell r="D59" t="str">
            <v>C</v>
          </cell>
        </row>
        <row r="60">
          <cell r="C60" t="str">
            <v>Martin Petr</v>
          </cell>
          <cell r="D60" t="str">
            <v>C</v>
          </cell>
        </row>
        <row r="61">
          <cell r="C61" t="str">
            <v>Steklý Zdeněk</v>
          </cell>
          <cell r="D61" t="str">
            <v>C</v>
          </cell>
        </row>
        <row r="62">
          <cell r="C62" t="str">
            <v>Matoušek Václav</v>
          </cell>
          <cell r="D62" t="str">
            <v>C</v>
          </cell>
        </row>
        <row r="63">
          <cell r="C63" t="str">
            <v>Kopáček Radim</v>
          </cell>
          <cell r="D63" t="str">
            <v>J</v>
          </cell>
        </row>
        <row r="64">
          <cell r="C64" t="str">
            <v>Hondl František</v>
          </cell>
          <cell r="D64" t="str">
            <v>A</v>
          </cell>
        </row>
        <row r="65">
          <cell r="C65" t="str">
            <v>Michálek Lubomír</v>
          </cell>
          <cell r="D65" t="str">
            <v>A</v>
          </cell>
        </row>
        <row r="66">
          <cell r="C66" t="str">
            <v>Komárek Josef</v>
          </cell>
          <cell r="D66" t="str">
            <v>A</v>
          </cell>
        </row>
        <row r="67">
          <cell r="C67" t="str">
            <v>Grňák Michal</v>
          </cell>
          <cell r="D67" t="str">
            <v>C</v>
          </cell>
        </row>
        <row r="68">
          <cell r="C68" t="str">
            <v>Starec Jaroslav</v>
          </cell>
          <cell r="D68" t="str">
            <v>C</v>
          </cell>
        </row>
        <row r="69">
          <cell r="C69" t="str">
            <v>Rataj Václav</v>
          </cell>
          <cell r="D69" t="str">
            <v>C</v>
          </cell>
        </row>
        <row r="70">
          <cell r="C70" t="str">
            <v>Koukolík Václav</v>
          </cell>
          <cell r="D70" t="str">
            <v>C</v>
          </cell>
        </row>
        <row r="71">
          <cell r="C71" t="str">
            <v>Žáček Oldřich</v>
          </cell>
          <cell r="D71" t="str">
            <v>C</v>
          </cell>
        </row>
        <row r="72">
          <cell r="C72" t="str">
            <v>Prokop Jiří</v>
          </cell>
          <cell r="D72" t="str">
            <v>B</v>
          </cell>
        </row>
        <row r="73">
          <cell r="C73" t="str">
            <v>Weiss Josef</v>
          </cell>
          <cell r="D73" t="str">
            <v>C</v>
          </cell>
        </row>
        <row r="74">
          <cell r="C74" t="str">
            <v>Salaj Josef</v>
          </cell>
          <cell r="D74" t="str">
            <v>A</v>
          </cell>
        </row>
        <row r="75">
          <cell r="C75" t="str">
            <v>Lengyel Jan</v>
          </cell>
          <cell r="D75" t="str">
            <v>A</v>
          </cell>
        </row>
        <row r="76">
          <cell r="C76" t="str">
            <v>Lengyel Jiří</v>
          </cell>
          <cell r="D76" t="str">
            <v>B</v>
          </cell>
        </row>
        <row r="77">
          <cell r="C77" t="str">
            <v>Lengyel Ivan</v>
          </cell>
          <cell r="D77" t="str">
            <v>B</v>
          </cell>
        </row>
        <row r="78">
          <cell r="C78" t="str">
            <v>Říha Milan</v>
          </cell>
          <cell r="D78" t="str">
            <v>V</v>
          </cell>
        </row>
        <row r="79">
          <cell r="C79" t="str">
            <v>Škrna Jiří</v>
          </cell>
          <cell r="D79" t="str">
            <v>B</v>
          </cell>
        </row>
        <row r="81">
          <cell r="C81" t="str">
            <v>Vaněk Roman</v>
          </cell>
          <cell r="D81" t="str">
            <v>B</v>
          </cell>
        </row>
        <row r="82">
          <cell r="C82" t="str">
            <v>Husar Vladimír</v>
          </cell>
          <cell r="D82" t="str">
            <v>B</v>
          </cell>
        </row>
        <row r="83">
          <cell r="C83" t="str">
            <v>Zázvorka Pavel</v>
          </cell>
          <cell r="D83" t="str">
            <v>A</v>
          </cell>
        </row>
        <row r="84">
          <cell r="C84" t="str">
            <v>Činčera Přemysl</v>
          </cell>
          <cell r="D84" t="str">
            <v>A</v>
          </cell>
        </row>
        <row r="85">
          <cell r="C85" t="str">
            <v xml:space="preserve">Kubík Jindřich </v>
          </cell>
          <cell r="D85" t="str">
            <v>V</v>
          </cell>
        </row>
        <row r="86">
          <cell r="C86" t="str">
            <v>Konop Svatopluk</v>
          </cell>
          <cell r="D86" t="str">
            <v>J</v>
          </cell>
        </row>
        <row r="87">
          <cell r="C87" t="str">
            <v>Ulrych Jiří</v>
          </cell>
          <cell r="D87" t="str">
            <v>V</v>
          </cell>
        </row>
        <row r="88">
          <cell r="C88" t="str">
            <v>Wolf Miroslav</v>
          </cell>
          <cell r="D88" t="str">
            <v>C</v>
          </cell>
        </row>
        <row r="89">
          <cell r="C89" t="str">
            <v>Langmajer Tomáš</v>
          </cell>
          <cell r="D89" t="str">
            <v>C</v>
          </cell>
        </row>
        <row r="90">
          <cell r="C90" t="str">
            <v>Šindelář Jiří st</v>
          </cell>
          <cell r="D90" t="str">
            <v>C</v>
          </cell>
        </row>
        <row r="91">
          <cell r="C91" t="str">
            <v xml:space="preserve">Šindelář Martin </v>
          </cell>
          <cell r="D91" t="str">
            <v>J</v>
          </cell>
        </row>
        <row r="93">
          <cell r="C93" t="str">
            <v>Nestler Christopher</v>
          </cell>
          <cell r="D93" t="str">
            <v>V</v>
          </cell>
        </row>
        <row r="94">
          <cell r="C94" t="str">
            <v>Preyer Leopolod</v>
          </cell>
          <cell r="D94" t="str">
            <v>A</v>
          </cell>
        </row>
        <row r="95">
          <cell r="C95" t="str">
            <v>Štengl Jiří</v>
          </cell>
          <cell r="D95" t="str">
            <v>A</v>
          </cell>
        </row>
        <row r="96">
          <cell r="C96" t="str">
            <v>Otáhal Milan</v>
          </cell>
          <cell r="D96" t="str">
            <v>V</v>
          </cell>
        </row>
        <row r="97">
          <cell r="C97" t="str">
            <v>Štenglová Michaela</v>
          </cell>
        </row>
        <row r="99">
          <cell r="C99" t="str">
            <v>Honz Petr</v>
          </cell>
          <cell r="D99" t="str">
            <v>B</v>
          </cell>
        </row>
        <row r="100">
          <cell r="C100" t="str">
            <v>Hertl Rastislav</v>
          </cell>
          <cell r="D100" t="str">
            <v>C</v>
          </cell>
        </row>
        <row r="101">
          <cell r="C101" t="str">
            <v>Hertl Igor</v>
          </cell>
          <cell r="D101" t="str">
            <v>B</v>
          </cell>
        </row>
      </sheetData>
      <sheetData sheetId="1"/>
      <sheetData sheetId="2">
        <row r="7">
          <cell r="C7" t="str">
            <v>Gemeiner Ludwig</v>
          </cell>
          <cell r="D7" t="str">
            <v>V</v>
          </cell>
          <cell r="E7">
            <v>15</v>
          </cell>
          <cell r="F7">
            <v>15</v>
          </cell>
          <cell r="G7">
            <v>13</v>
          </cell>
          <cell r="H7">
            <v>18</v>
          </cell>
          <cell r="I7">
            <v>17</v>
          </cell>
          <cell r="J7">
            <v>16</v>
          </cell>
        </row>
        <row r="8">
          <cell r="C8" t="str">
            <v>Diplünger Hans</v>
          </cell>
          <cell r="D8" t="str">
            <v>V</v>
          </cell>
          <cell r="E8">
            <v>19</v>
          </cell>
          <cell r="F8">
            <v>13</v>
          </cell>
          <cell r="G8">
            <v>15</v>
          </cell>
          <cell r="H8">
            <v>18</v>
          </cell>
          <cell r="I8">
            <v>17</v>
          </cell>
          <cell r="J8">
            <v>18</v>
          </cell>
        </row>
        <row r="9">
          <cell r="C9" t="str">
            <v>Jung Johannes</v>
          </cell>
          <cell r="D9" t="str">
            <v>A</v>
          </cell>
          <cell r="E9">
            <v>18</v>
          </cell>
          <cell r="F9">
            <v>16</v>
          </cell>
          <cell r="G9">
            <v>19</v>
          </cell>
          <cell r="H9">
            <v>19</v>
          </cell>
          <cell r="I9">
            <v>21</v>
          </cell>
          <cell r="J9">
            <v>21</v>
          </cell>
        </row>
        <row r="10">
          <cell r="C10" t="str">
            <v>Köberle Michael</v>
          </cell>
          <cell r="D10" t="str">
            <v>J</v>
          </cell>
          <cell r="E10">
            <v>13</v>
          </cell>
          <cell r="F10">
            <v>14</v>
          </cell>
          <cell r="G10">
            <v>13</v>
          </cell>
          <cell r="H10">
            <v>12</v>
          </cell>
          <cell r="I10">
            <v>13</v>
          </cell>
          <cell r="J10">
            <v>14</v>
          </cell>
        </row>
        <row r="11">
          <cell r="C11" t="str">
            <v>Ryšavý Miroslav</v>
          </cell>
          <cell r="D11" t="str">
            <v>V</v>
          </cell>
          <cell r="E11">
            <v>10</v>
          </cell>
          <cell r="F11">
            <v>7</v>
          </cell>
          <cell r="G11">
            <v>9</v>
          </cell>
          <cell r="H11">
            <v>12</v>
          </cell>
          <cell r="I11">
            <v>14</v>
          </cell>
          <cell r="J11">
            <v>15</v>
          </cell>
        </row>
        <row r="12">
          <cell r="C12" t="str">
            <v>Kopáček Pavel</v>
          </cell>
          <cell r="D12" t="str">
            <v>B</v>
          </cell>
          <cell r="E12">
            <v>20</v>
          </cell>
          <cell r="F12">
            <v>14</v>
          </cell>
          <cell r="G12">
            <v>17</v>
          </cell>
          <cell r="H12">
            <v>15</v>
          </cell>
          <cell r="I12">
            <v>21</v>
          </cell>
          <cell r="J12">
            <v>18</v>
          </cell>
        </row>
        <row r="13">
          <cell r="C13" t="str">
            <v>Zborník Karel</v>
          </cell>
          <cell r="D13" t="str">
            <v>C</v>
          </cell>
          <cell r="E13">
            <v>18</v>
          </cell>
          <cell r="F13">
            <v>13</v>
          </cell>
          <cell r="G13">
            <v>15</v>
          </cell>
          <cell r="H13">
            <v>16</v>
          </cell>
          <cell r="I13">
            <v>15</v>
          </cell>
          <cell r="J13">
            <v>16</v>
          </cell>
        </row>
        <row r="14">
          <cell r="C14" t="str">
            <v>Solar David</v>
          </cell>
          <cell r="D14" t="str">
            <v>C</v>
          </cell>
          <cell r="E14">
            <v>7</v>
          </cell>
          <cell r="F14">
            <v>6</v>
          </cell>
          <cell r="G14">
            <v>6</v>
          </cell>
          <cell r="H14">
            <v>8</v>
          </cell>
          <cell r="I14">
            <v>8</v>
          </cell>
          <cell r="J14">
            <v>8</v>
          </cell>
        </row>
        <row r="15">
          <cell r="C15" t="str">
            <v>Divíšek Martin</v>
          </cell>
          <cell r="D15" t="str">
            <v>A</v>
          </cell>
          <cell r="E15">
            <v>20</v>
          </cell>
          <cell r="F15">
            <v>13</v>
          </cell>
          <cell r="G15">
            <v>19</v>
          </cell>
          <cell r="H15">
            <v>21</v>
          </cell>
          <cell r="I15">
            <v>22</v>
          </cell>
          <cell r="J15">
            <v>22</v>
          </cell>
        </row>
        <row r="16">
          <cell r="C16" t="str">
            <v>Hřebec Jan</v>
          </cell>
          <cell r="D16" t="str">
            <v>A</v>
          </cell>
          <cell r="E16">
            <v>24</v>
          </cell>
          <cell r="F16">
            <v>17</v>
          </cell>
          <cell r="G16">
            <v>0</v>
          </cell>
          <cell r="H16">
            <v>13</v>
          </cell>
          <cell r="I16">
            <v>0</v>
          </cell>
          <cell r="J16">
            <v>0</v>
          </cell>
        </row>
        <row r="17">
          <cell r="C17" t="str">
            <v>Hřebec Jan ml.</v>
          </cell>
          <cell r="D17" t="str">
            <v>J</v>
          </cell>
          <cell r="E17">
            <v>18</v>
          </cell>
          <cell r="F17">
            <v>14</v>
          </cell>
          <cell r="G17">
            <v>13</v>
          </cell>
          <cell r="H17">
            <v>18</v>
          </cell>
          <cell r="I17">
            <v>17</v>
          </cell>
          <cell r="J17">
            <v>19</v>
          </cell>
        </row>
        <row r="19">
          <cell r="C19" t="str">
            <v>Skala Richard</v>
          </cell>
          <cell r="D19" t="str">
            <v>C</v>
          </cell>
          <cell r="E19">
            <v>11</v>
          </cell>
          <cell r="F19">
            <v>8</v>
          </cell>
          <cell r="G19">
            <v>9</v>
          </cell>
          <cell r="H19">
            <v>14</v>
          </cell>
          <cell r="I19">
            <v>10</v>
          </cell>
          <cell r="J19">
            <v>15</v>
          </cell>
        </row>
        <row r="20">
          <cell r="C20" t="str">
            <v>Král Jaroslav</v>
          </cell>
          <cell r="D20" t="str">
            <v>C</v>
          </cell>
          <cell r="E20">
            <v>13</v>
          </cell>
          <cell r="F20">
            <v>15</v>
          </cell>
          <cell r="G20">
            <v>17</v>
          </cell>
          <cell r="H20">
            <v>15</v>
          </cell>
          <cell r="I20">
            <v>14</v>
          </cell>
          <cell r="J20">
            <v>14</v>
          </cell>
        </row>
        <row r="21">
          <cell r="C21" t="str">
            <v>Šplíchal Miroslav</v>
          </cell>
          <cell r="D21" t="str">
            <v>C</v>
          </cell>
          <cell r="E21">
            <v>7</v>
          </cell>
          <cell r="F21">
            <v>5</v>
          </cell>
          <cell r="G21">
            <v>10</v>
          </cell>
          <cell r="H21">
            <v>8</v>
          </cell>
          <cell r="I21">
            <v>8</v>
          </cell>
          <cell r="J21">
            <v>12</v>
          </cell>
        </row>
        <row r="22">
          <cell r="C22" t="str">
            <v>Bouz Pavel</v>
          </cell>
          <cell r="D22" t="str">
            <v>C</v>
          </cell>
          <cell r="E22">
            <v>14</v>
          </cell>
          <cell r="F22">
            <v>14</v>
          </cell>
          <cell r="G22">
            <v>9</v>
          </cell>
          <cell r="H22">
            <v>13</v>
          </cell>
          <cell r="I22">
            <v>20</v>
          </cell>
          <cell r="J22">
            <v>16</v>
          </cell>
        </row>
        <row r="23">
          <cell r="C23" t="str">
            <v>Filippi Marcel</v>
          </cell>
          <cell r="D23" t="str">
            <v>C</v>
          </cell>
          <cell r="E23">
            <v>15</v>
          </cell>
          <cell r="F23">
            <v>14</v>
          </cell>
          <cell r="G23">
            <v>12</v>
          </cell>
          <cell r="H23">
            <v>15</v>
          </cell>
          <cell r="I23">
            <v>15</v>
          </cell>
          <cell r="J23">
            <v>13</v>
          </cell>
        </row>
        <row r="24">
          <cell r="C24" t="str">
            <v>Hoštička Eduard</v>
          </cell>
          <cell r="D24" t="str">
            <v>C</v>
          </cell>
          <cell r="E24">
            <v>16</v>
          </cell>
          <cell r="F24">
            <v>10</v>
          </cell>
          <cell r="G24">
            <v>12</v>
          </cell>
          <cell r="H24">
            <v>16</v>
          </cell>
          <cell r="I24">
            <v>0</v>
          </cell>
          <cell r="J24">
            <v>0</v>
          </cell>
        </row>
        <row r="25">
          <cell r="C25" t="str">
            <v>Hnilička Milan</v>
          </cell>
          <cell r="D25" t="str">
            <v>V</v>
          </cell>
          <cell r="E25">
            <v>16</v>
          </cell>
          <cell r="F25">
            <v>10</v>
          </cell>
          <cell r="G25">
            <v>15</v>
          </cell>
          <cell r="H25">
            <v>17</v>
          </cell>
          <cell r="I25">
            <v>18</v>
          </cell>
          <cell r="J25">
            <v>18</v>
          </cell>
        </row>
        <row r="26">
          <cell r="C26" t="str">
            <v>Jelínek Jiří</v>
          </cell>
          <cell r="D26" t="str">
            <v>V</v>
          </cell>
          <cell r="E26">
            <v>14</v>
          </cell>
          <cell r="F26">
            <v>8</v>
          </cell>
          <cell r="G26">
            <v>16</v>
          </cell>
          <cell r="H26">
            <v>15</v>
          </cell>
          <cell r="I26">
            <v>15</v>
          </cell>
          <cell r="J26">
            <v>18</v>
          </cell>
        </row>
        <row r="27">
          <cell r="C27" t="str">
            <v>Mikulka Peter</v>
          </cell>
          <cell r="D27" t="str">
            <v>B</v>
          </cell>
          <cell r="E27">
            <v>18</v>
          </cell>
          <cell r="F27">
            <v>16</v>
          </cell>
          <cell r="G27">
            <v>14</v>
          </cell>
          <cell r="H27">
            <v>20</v>
          </cell>
          <cell r="I27">
            <v>19</v>
          </cell>
          <cell r="J27">
            <v>21</v>
          </cell>
        </row>
        <row r="28">
          <cell r="C28" t="str">
            <v>Uher Jaromír</v>
          </cell>
          <cell r="D28" t="str">
            <v>V</v>
          </cell>
          <cell r="E28">
            <v>22</v>
          </cell>
          <cell r="F28">
            <v>16</v>
          </cell>
          <cell r="G28">
            <v>21</v>
          </cell>
          <cell r="H28">
            <v>18</v>
          </cell>
          <cell r="I28">
            <v>20</v>
          </cell>
          <cell r="J28">
            <v>22</v>
          </cell>
        </row>
        <row r="29">
          <cell r="C29" t="str">
            <v>Molnár Antonín</v>
          </cell>
          <cell r="D29" t="str">
            <v>B</v>
          </cell>
          <cell r="E29">
            <v>19</v>
          </cell>
          <cell r="F29">
            <v>14</v>
          </cell>
          <cell r="G29">
            <v>16</v>
          </cell>
          <cell r="H29">
            <v>17</v>
          </cell>
          <cell r="I29">
            <v>15</v>
          </cell>
          <cell r="J29">
            <v>21</v>
          </cell>
        </row>
        <row r="30">
          <cell r="C30" t="str">
            <v>Špaček Pavel</v>
          </cell>
          <cell r="D30" t="str">
            <v>A</v>
          </cell>
          <cell r="E30">
            <v>16</v>
          </cell>
          <cell r="F30">
            <v>17</v>
          </cell>
          <cell r="G30">
            <v>17</v>
          </cell>
          <cell r="H30">
            <v>18</v>
          </cell>
          <cell r="I30">
            <v>21</v>
          </cell>
          <cell r="J30">
            <v>22</v>
          </cell>
        </row>
        <row r="31">
          <cell r="C31" t="str">
            <v>Šindelář Jiří ml.</v>
          </cell>
          <cell r="D31" t="str">
            <v>J</v>
          </cell>
          <cell r="E31">
            <v>16</v>
          </cell>
          <cell r="F31">
            <v>15</v>
          </cell>
          <cell r="G31">
            <v>14</v>
          </cell>
          <cell r="H31">
            <v>14</v>
          </cell>
          <cell r="I31">
            <v>13</v>
          </cell>
          <cell r="J31">
            <v>21</v>
          </cell>
        </row>
        <row r="32">
          <cell r="C32" t="str">
            <v>Förster Karel</v>
          </cell>
          <cell r="D32" t="str">
            <v>C</v>
          </cell>
          <cell r="E32">
            <v>15</v>
          </cell>
          <cell r="F32">
            <v>13</v>
          </cell>
          <cell r="G32">
            <v>14</v>
          </cell>
          <cell r="H32">
            <v>15</v>
          </cell>
          <cell r="I32">
            <v>12</v>
          </cell>
          <cell r="J32">
            <v>21</v>
          </cell>
        </row>
        <row r="33">
          <cell r="C33" t="str">
            <v>Divíšek Martin ml.</v>
          </cell>
          <cell r="D33" t="str">
            <v>J</v>
          </cell>
          <cell r="E33">
            <v>21</v>
          </cell>
          <cell r="F33">
            <v>16</v>
          </cell>
          <cell r="G33">
            <v>19</v>
          </cell>
          <cell r="H33">
            <v>15</v>
          </cell>
          <cell r="I33">
            <v>18</v>
          </cell>
          <cell r="J33">
            <v>20</v>
          </cell>
        </row>
        <row r="34">
          <cell r="C34" t="str">
            <v>Brouček Ladislav</v>
          </cell>
          <cell r="D34" t="str">
            <v>V</v>
          </cell>
          <cell r="E34">
            <v>18</v>
          </cell>
          <cell r="F34">
            <v>15</v>
          </cell>
          <cell r="G34">
            <v>11</v>
          </cell>
          <cell r="H34">
            <v>13</v>
          </cell>
          <cell r="I34">
            <v>16</v>
          </cell>
          <cell r="J34">
            <v>19</v>
          </cell>
        </row>
        <row r="35">
          <cell r="C35" t="str">
            <v>Kašpar Jiří</v>
          </cell>
          <cell r="D35" t="str">
            <v>C</v>
          </cell>
          <cell r="E35">
            <v>18</v>
          </cell>
          <cell r="F35">
            <v>17</v>
          </cell>
          <cell r="G35">
            <v>14</v>
          </cell>
          <cell r="H35">
            <v>14</v>
          </cell>
          <cell r="I35">
            <v>16</v>
          </cell>
          <cell r="J35">
            <v>16</v>
          </cell>
        </row>
        <row r="36">
          <cell r="C36" t="str">
            <v>Vranák Martin</v>
          </cell>
          <cell r="D36" t="str">
            <v>C</v>
          </cell>
          <cell r="E36">
            <v>17</v>
          </cell>
          <cell r="F36">
            <v>16</v>
          </cell>
          <cell r="G36">
            <v>15</v>
          </cell>
          <cell r="H36">
            <v>15</v>
          </cell>
          <cell r="I36">
            <v>18</v>
          </cell>
          <cell r="J36">
            <v>18</v>
          </cell>
        </row>
        <row r="37">
          <cell r="C37" t="str">
            <v>Hosnedl Pavel</v>
          </cell>
          <cell r="D37" t="str">
            <v>C</v>
          </cell>
          <cell r="E37">
            <v>15</v>
          </cell>
          <cell r="F37">
            <v>14</v>
          </cell>
          <cell r="G37">
            <v>20</v>
          </cell>
          <cell r="H37">
            <v>13</v>
          </cell>
          <cell r="I37">
            <v>19</v>
          </cell>
          <cell r="J37">
            <v>19</v>
          </cell>
        </row>
        <row r="38">
          <cell r="C38" t="str">
            <v>Hosnedl Jakub</v>
          </cell>
          <cell r="D38" t="str">
            <v>C</v>
          </cell>
          <cell r="E38">
            <v>16</v>
          </cell>
          <cell r="F38">
            <v>10</v>
          </cell>
          <cell r="G38">
            <v>9</v>
          </cell>
          <cell r="H38">
            <v>10</v>
          </cell>
          <cell r="I38">
            <v>14</v>
          </cell>
          <cell r="J38">
            <v>12</v>
          </cell>
        </row>
        <row r="39">
          <cell r="C39" t="str">
            <v>Pokorný Igor</v>
          </cell>
          <cell r="D39" t="str">
            <v>C</v>
          </cell>
          <cell r="E39">
            <v>12</v>
          </cell>
          <cell r="F39">
            <v>8</v>
          </cell>
          <cell r="G39">
            <v>12</v>
          </cell>
          <cell r="H39">
            <v>10</v>
          </cell>
          <cell r="I39">
            <v>14</v>
          </cell>
          <cell r="J39">
            <v>10</v>
          </cell>
        </row>
        <row r="40">
          <cell r="C40" t="str">
            <v>Urie Zuzana</v>
          </cell>
          <cell r="D40" t="str">
            <v>Ž</v>
          </cell>
          <cell r="E40">
            <v>10</v>
          </cell>
          <cell r="F40">
            <v>13</v>
          </cell>
          <cell r="G40">
            <v>11</v>
          </cell>
          <cell r="H40">
            <v>9</v>
          </cell>
          <cell r="I40">
            <v>8</v>
          </cell>
          <cell r="J40">
            <v>18</v>
          </cell>
        </row>
        <row r="41">
          <cell r="C41" t="str">
            <v>Jankovský Miroslav</v>
          </cell>
          <cell r="D41" t="str">
            <v>A</v>
          </cell>
          <cell r="E41">
            <v>21</v>
          </cell>
          <cell r="F41">
            <v>13</v>
          </cell>
          <cell r="G41">
            <v>20</v>
          </cell>
          <cell r="H41">
            <v>16</v>
          </cell>
          <cell r="I41">
            <v>21</v>
          </cell>
          <cell r="J41">
            <v>23</v>
          </cell>
        </row>
        <row r="42">
          <cell r="C42" t="str">
            <v>Sokola Bronislav</v>
          </cell>
          <cell r="D42" t="str">
            <v>B</v>
          </cell>
          <cell r="E42">
            <v>17</v>
          </cell>
          <cell r="F42">
            <v>20</v>
          </cell>
          <cell r="G42">
            <v>17</v>
          </cell>
          <cell r="H42">
            <v>15</v>
          </cell>
          <cell r="I42">
            <v>21</v>
          </cell>
          <cell r="J42">
            <v>21</v>
          </cell>
        </row>
        <row r="43">
          <cell r="C43" t="str">
            <v>Koloc Martin</v>
          </cell>
          <cell r="D43" t="str">
            <v>B</v>
          </cell>
          <cell r="E43">
            <v>18</v>
          </cell>
          <cell r="F43">
            <v>20</v>
          </cell>
          <cell r="G43">
            <v>18</v>
          </cell>
          <cell r="H43">
            <v>22</v>
          </cell>
          <cell r="I43">
            <v>19</v>
          </cell>
          <cell r="J43">
            <v>19</v>
          </cell>
        </row>
        <row r="44">
          <cell r="C44" t="str">
            <v>Dolanský Jan</v>
          </cell>
          <cell r="D44" t="str">
            <v>C</v>
          </cell>
          <cell r="E44">
            <v>14</v>
          </cell>
          <cell r="F44">
            <v>6</v>
          </cell>
          <cell r="G44">
            <v>14</v>
          </cell>
          <cell r="H44">
            <v>15</v>
          </cell>
          <cell r="I44">
            <v>16</v>
          </cell>
          <cell r="J44">
            <v>15</v>
          </cell>
        </row>
        <row r="45">
          <cell r="C45" t="str">
            <v>Hlušička Martin</v>
          </cell>
          <cell r="D45" t="str">
            <v>C</v>
          </cell>
          <cell r="E45">
            <v>20</v>
          </cell>
          <cell r="F45">
            <v>11</v>
          </cell>
          <cell r="G45">
            <v>16</v>
          </cell>
          <cell r="H45">
            <v>17</v>
          </cell>
          <cell r="I45">
            <v>21</v>
          </cell>
          <cell r="J45">
            <v>13</v>
          </cell>
        </row>
        <row r="46">
          <cell r="C46" t="str">
            <v>Štícha Lubomír</v>
          </cell>
          <cell r="D46" t="str">
            <v>A</v>
          </cell>
          <cell r="E46">
            <v>19</v>
          </cell>
          <cell r="F46">
            <v>17</v>
          </cell>
          <cell r="G46">
            <v>19</v>
          </cell>
          <cell r="H46">
            <v>17</v>
          </cell>
          <cell r="I46">
            <v>17</v>
          </cell>
          <cell r="J46">
            <v>16</v>
          </cell>
        </row>
        <row r="47">
          <cell r="C47" t="str">
            <v>Němec Vít</v>
          </cell>
          <cell r="D47" t="str">
            <v>B</v>
          </cell>
          <cell r="E47">
            <v>19</v>
          </cell>
          <cell r="F47">
            <v>15</v>
          </cell>
          <cell r="G47">
            <v>13</v>
          </cell>
          <cell r="H47">
            <v>15</v>
          </cell>
          <cell r="I47">
            <v>18</v>
          </cell>
          <cell r="J47">
            <v>15</v>
          </cell>
        </row>
        <row r="48">
          <cell r="C48" t="str">
            <v>Stanislav Tomáš</v>
          </cell>
          <cell r="D48" t="str">
            <v>A</v>
          </cell>
          <cell r="E48">
            <v>21</v>
          </cell>
          <cell r="F48">
            <v>19</v>
          </cell>
          <cell r="G48">
            <v>16</v>
          </cell>
          <cell r="H48">
            <v>22</v>
          </cell>
          <cell r="I48">
            <v>15</v>
          </cell>
          <cell r="J48">
            <v>19</v>
          </cell>
        </row>
        <row r="49">
          <cell r="C49" t="str">
            <v>Vadlejch Josef</v>
          </cell>
          <cell r="D49" t="str">
            <v>V</v>
          </cell>
          <cell r="E49">
            <v>15</v>
          </cell>
          <cell r="F49">
            <v>17</v>
          </cell>
          <cell r="G49">
            <v>14</v>
          </cell>
          <cell r="H49">
            <v>16</v>
          </cell>
          <cell r="I49">
            <v>18</v>
          </cell>
          <cell r="J49">
            <v>18</v>
          </cell>
        </row>
        <row r="50">
          <cell r="C50" t="str">
            <v>Neuvirt Václav</v>
          </cell>
          <cell r="D50" t="str">
            <v>V</v>
          </cell>
          <cell r="E50">
            <v>17</v>
          </cell>
          <cell r="F50">
            <v>11</v>
          </cell>
          <cell r="G50">
            <v>13</v>
          </cell>
          <cell r="H50">
            <v>19</v>
          </cell>
          <cell r="I50">
            <v>13</v>
          </cell>
          <cell r="J50">
            <v>17</v>
          </cell>
        </row>
        <row r="51">
          <cell r="C51" t="str">
            <v>Staněk Jan</v>
          </cell>
          <cell r="D51" t="str">
            <v>V</v>
          </cell>
          <cell r="E51">
            <v>19</v>
          </cell>
          <cell r="F51">
            <v>12</v>
          </cell>
          <cell r="G51">
            <v>15</v>
          </cell>
          <cell r="H51">
            <v>10</v>
          </cell>
          <cell r="I51">
            <v>16</v>
          </cell>
          <cell r="J51">
            <v>17</v>
          </cell>
        </row>
        <row r="52">
          <cell r="C52" t="str">
            <v>Musel Jan</v>
          </cell>
          <cell r="D52" t="str">
            <v>B</v>
          </cell>
          <cell r="E52">
            <v>16</v>
          </cell>
          <cell r="F52">
            <v>11</v>
          </cell>
          <cell r="G52">
            <v>12</v>
          </cell>
          <cell r="H52">
            <v>15</v>
          </cell>
          <cell r="I52">
            <v>17</v>
          </cell>
          <cell r="J52">
            <v>11</v>
          </cell>
        </row>
        <row r="53">
          <cell r="C53" t="str">
            <v>Hejduk Josef</v>
          </cell>
          <cell r="D53" t="str">
            <v>C</v>
          </cell>
          <cell r="E53">
            <v>14</v>
          </cell>
          <cell r="F53">
            <v>10</v>
          </cell>
          <cell r="G53">
            <v>13</v>
          </cell>
          <cell r="H53">
            <v>16</v>
          </cell>
          <cell r="I53">
            <v>16</v>
          </cell>
          <cell r="J53">
            <v>11</v>
          </cell>
        </row>
        <row r="54">
          <cell r="C54" t="str">
            <v>Tóth Ladislav</v>
          </cell>
          <cell r="D54" t="str">
            <v>V</v>
          </cell>
          <cell r="E54">
            <v>13</v>
          </cell>
          <cell r="F54">
            <v>19</v>
          </cell>
          <cell r="G54">
            <v>17</v>
          </cell>
          <cell r="H54">
            <v>15</v>
          </cell>
          <cell r="I54">
            <v>14</v>
          </cell>
          <cell r="J54">
            <v>16</v>
          </cell>
        </row>
        <row r="55">
          <cell r="C55" t="str">
            <v>Herel Tomáš</v>
          </cell>
          <cell r="D55" t="str">
            <v>C</v>
          </cell>
          <cell r="E55">
            <v>18</v>
          </cell>
          <cell r="F55">
            <v>13</v>
          </cell>
          <cell r="G55">
            <v>11</v>
          </cell>
          <cell r="H55">
            <v>16</v>
          </cell>
          <cell r="I55">
            <v>17</v>
          </cell>
          <cell r="J55">
            <v>19</v>
          </cell>
        </row>
        <row r="56">
          <cell r="C56" t="str">
            <v>Herel Hubert</v>
          </cell>
          <cell r="D56" t="str">
            <v>J</v>
          </cell>
          <cell r="E56">
            <v>11</v>
          </cell>
          <cell r="F56">
            <v>10</v>
          </cell>
          <cell r="G56">
            <v>9</v>
          </cell>
          <cell r="H56">
            <v>12</v>
          </cell>
          <cell r="I56">
            <v>12</v>
          </cell>
          <cell r="J56">
            <v>13</v>
          </cell>
        </row>
        <row r="57">
          <cell r="C57" t="str">
            <v>Martin Josef</v>
          </cell>
          <cell r="D57" t="str">
            <v>C</v>
          </cell>
          <cell r="E57">
            <v>12</v>
          </cell>
          <cell r="F57">
            <v>11</v>
          </cell>
          <cell r="G57">
            <v>17</v>
          </cell>
          <cell r="H57">
            <v>12</v>
          </cell>
          <cell r="I57">
            <v>9</v>
          </cell>
          <cell r="J57">
            <v>18</v>
          </cell>
        </row>
        <row r="58">
          <cell r="C58" t="str">
            <v>Martin Petr</v>
          </cell>
          <cell r="D58" t="str">
            <v>C</v>
          </cell>
          <cell r="E58">
            <v>13</v>
          </cell>
          <cell r="F58">
            <v>6</v>
          </cell>
          <cell r="G58">
            <v>11</v>
          </cell>
          <cell r="H58">
            <v>8</v>
          </cell>
          <cell r="I58">
            <v>10</v>
          </cell>
          <cell r="J58">
            <v>15</v>
          </cell>
        </row>
        <row r="59">
          <cell r="C59" t="str">
            <v>Steklý Zdeněk</v>
          </cell>
          <cell r="D59" t="str">
            <v>C</v>
          </cell>
          <cell r="E59">
            <v>13</v>
          </cell>
          <cell r="F59">
            <v>15</v>
          </cell>
          <cell r="G59">
            <v>16</v>
          </cell>
          <cell r="H59">
            <v>14</v>
          </cell>
          <cell r="I59">
            <v>16</v>
          </cell>
          <cell r="J59">
            <v>24</v>
          </cell>
        </row>
        <row r="60">
          <cell r="C60" t="str">
            <v>Matoušek Václav</v>
          </cell>
          <cell r="D60" t="str">
            <v>C</v>
          </cell>
          <cell r="E60">
            <v>19</v>
          </cell>
          <cell r="F60">
            <v>14</v>
          </cell>
          <cell r="G60">
            <v>16</v>
          </cell>
          <cell r="H60">
            <v>18</v>
          </cell>
          <cell r="I60">
            <v>15</v>
          </cell>
          <cell r="J60">
            <v>17</v>
          </cell>
        </row>
        <row r="61">
          <cell r="C61" t="str">
            <v>Kopáček Radim</v>
          </cell>
          <cell r="D61" t="str">
            <v>J</v>
          </cell>
          <cell r="E61">
            <v>18</v>
          </cell>
          <cell r="F61">
            <v>16</v>
          </cell>
          <cell r="G61">
            <v>18</v>
          </cell>
          <cell r="H61">
            <v>17</v>
          </cell>
          <cell r="I61">
            <v>18</v>
          </cell>
          <cell r="J61">
            <v>17</v>
          </cell>
        </row>
        <row r="62">
          <cell r="C62" t="str">
            <v>Hondl František</v>
          </cell>
          <cell r="D62" t="str">
            <v>A</v>
          </cell>
          <cell r="E62">
            <v>23</v>
          </cell>
          <cell r="F62">
            <v>22</v>
          </cell>
          <cell r="G62">
            <v>21</v>
          </cell>
          <cell r="H62">
            <v>19</v>
          </cell>
          <cell r="I62">
            <v>21</v>
          </cell>
          <cell r="J62">
            <v>23</v>
          </cell>
        </row>
        <row r="63">
          <cell r="C63" t="str">
            <v>Michálek Lubomír</v>
          </cell>
          <cell r="D63" t="str">
            <v>A</v>
          </cell>
          <cell r="E63">
            <v>20</v>
          </cell>
          <cell r="F63">
            <v>12</v>
          </cell>
          <cell r="G63">
            <v>21</v>
          </cell>
          <cell r="H63">
            <v>18</v>
          </cell>
          <cell r="I63">
            <v>23</v>
          </cell>
          <cell r="J63">
            <v>23</v>
          </cell>
        </row>
        <row r="64">
          <cell r="C64" t="str">
            <v>Komárek Josef</v>
          </cell>
          <cell r="D64" t="str">
            <v>A</v>
          </cell>
          <cell r="E64">
            <v>13</v>
          </cell>
          <cell r="F64">
            <v>11</v>
          </cell>
          <cell r="G64">
            <v>17</v>
          </cell>
          <cell r="H64">
            <v>20</v>
          </cell>
          <cell r="I64">
            <v>17</v>
          </cell>
          <cell r="J64">
            <v>21</v>
          </cell>
        </row>
        <row r="65">
          <cell r="C65" t="str">
            <v>Grňák Michal</v>
          </cell>
          <cell r="D65" t="str">
            <v>C</v>
          </cell>
          <cell r="E65">
            <v>11</v>
          </cell>
          <cell r="F65">
            <v>7</v>
          </cell>
          <cell r="G65">
            <v>10</v>
          </cell>
          <cell r="H65">
            <v>12</v>
          </cell>
          <cell r="I65">
            <v>9</v>
          </cell>
          <cell r="J65">
            <v>14</v>
          </cell>
        </row>
        <row r="66">
          <cell r="C66" t="str">
            <v>Starec Jaroslav</v>
          </cell>
          <cell r="D66" t="str">
            <v>C</v>
          </cell>
          <cell r="E66">
            <v>10</v>
          </cell>
          <cell r="F66">
            <v>10</v>
          </cell>
          <cell r="G66">
            <v>8</v>
          </cell>
          <cell r="H66">
            <v>14</v>
          </cell>
          <cell r="I66">
            <v>6</v>
          </cell>
          <cell r="J66">
            <v>9</v>
          </cell>
        </row>
        <row r="67">
          <cell r="C67" t="str">
            <v>Rataj Václav</v>
          </cell>
          <cell r="D67" t="str">
            <v>C</v>
          </cell>
          <cell r="E67">
            <v>16</v>
          </cell>
          <cell r="F67">
            <v>9</v>
          </cell>
          <cell r="G67">
            <v>17</v>
          </cell>
          <cell r="H67">
            <v>15</v>
          </cell>
          <cell r="I67">
            <v>16</v>
          </cell>
          <cell r="J67">
            <v>13</v>
          </cell>
        </row>
        <row r="68">
          <cell r="C68" t="str">
            <v>Koukolík Václav</v>
          </cell>
          <cell r="D68" t="str">
            <v>C</v>
          </cell>
          <cell r="E68">
            <v>8</v>
          </cell>
          <cell r="F68">
            <v>5</v>
          </cell>
          <cell r="G68">
            <v>7</v>
          </cell>
          <cell r="H68">
            <v>14</v>
          </cell>
          <cell r="I68">
            <v>11</v>
          </cell>
          <cell r="J68">
            <v>14</v>
          </cell>
        </row>
        <row r="69">
          <cell r="C69" t="str">
            <v>Žáček Oldřich</v>
          </cell>
          <cell r="D69" t="str">
            <v>C</v>
          </cell>
          <cell r="E69">
            <v>13</v>
          </cell>
          <cell r="F69">
            <v>12</v>
          </cell>
          <cell r="G69">
            <v>5</v>
          </cell>
          <cell r="H69">
            <v>8</v>
          </cell>
          <cell r="I69">
            <v>9</v>
          </cell>
          <cell r="J69">
            <v>13</v>
          </cell>
        </row>
        <row r="70">
          <cell r="C70" t="str">
            <v>Prokop Jiří</v>
          </cell>
          <cell r="D70" t="str">
            <v>B</v>
          </cell>
          <cell r="E70">
            <v>20</v>
          </cell>
          <cell r="F70">
            <v>14</v>
          </cell>
          <cell r="G70">
            <v>15</v>
          </cell>
          <cell r="H70">
            <v>17</v>
          </cell>
          <cell r="I70">
            <v>18</v>
          </cell>
          <cell r="J70">
            <v>15</v>
          </cell>
        </row>
        <row r="71">
          <cell r="C71" t="str">
            <v>Weiss Josef</v>
          </cell>
          <cell r="D71" t="str">
            <v>C</v>
          </cell>
          <cell r="E71">
            <v>13</v>
          </cell>
          <cell r="F71">
            <v>10</v>
          </cell>
          <cell r="G71">
            <v>14</v>
          </cell>
          <cell r="H71">
            <v>17</v>
          </cell>
          <cell r="I71">
            <v>18</v>
          </cell>
          <cell r="J71">
            <v>14</v>
          </cell>
        </row>
        <row r="72">
          <cell r="C72" t="str">
            <v>Salaj Josef</v>
          </cell>
          <cell r="D72" t="str">
            <v>A</v>
          </cell>
          <cell r="E72">
            <v>22</v>
          </cell>
          <cell r="F72">
            <v>20</v>
          </cell>
          <cell r="G72">
            <v>20</v>
          </cell>
          <cell r="H72">
            <v>21</v>
          </cell>
          <cell r="I72">
            <v>17</v>
          </cell>
          <cell r="J72">
            <v>20</v>
          </cell>
        </row>
        <row r="73">
          <cell r="C73" t="str">
            <v>Lengyel Jan</v>
          </cell>
          <cell r="D73" t="str">
            <v>A</v>
          </cell>
          <cell r="E73">
            <v>22</v>
          </cell>
          <cell r="F73">
            <v>16</v>
          </cell>
          <cell r="G73">
            <v>15</v>
          </cell>
          <cell r="H73">
            <v>20</v>
          </cell>
          <cell r="I73">
            <v>17</v>
          </cell>
          <cell r="J73">
            <v>17</v>
          </cell>
        </row>
        <row r="74">
          <cell r="C74" t="str">
            <v>Lengyel Jiří</v>
          </cell>
          <cell r="D74" t="str">
            <v>B</v>
          </cell>
          <cell r="E74">
            <v>18</v>
          </cell>
          <cell r="F74">
            <v>12</v>
          </cell>
          <cell r="G74">
            <v>17</v>
          </cell>
          <cell r="H74">
            <v>17</v>
          </cell>
          <cell r="I74">
            <v>20</v>
          </cell>
          <cell r="J74">
            <v>20</v>
          </cell>
        </row>
        <row r="75">
          <cell r="C75" t="str">
            <v>Lengyel Ivan</v>
          </cell>
          <cell r="D75" t="str">
            <v>B</v>
          </cell>
          <cell r="E75">
            <v>21</v>
          </cell>
          <cell r="F75">
            <v>15</v>
          </cell>
          <cell r="G75">
            <v>19</v>
          </cell>
          <cell r="H75">
            <v>18</v>
          </cell>
          <cell r="I75">
            <v>14</v>
          </cell>
          <cell r="J75">
            <v>17</v>
          </cell>
        </row>
        <row r="76">
          <cell r="C76" t="str">
            <v>Říha Milan</v>
          </cell>
          <cell r="D76" t="str">
            <v>V</v>
          </cell>
          <cell r="E76">
            <v>22</v>
          </cell>
          <cell r="F76">
            <v>17</v>
          </cell>
          <cell r="G76">
            <v>17</v>
          </cell>
          <cell r="H76">
            <v>20</v>
          </cell>
          <cell r="I76">
            <v>19</v>
          </cell>
          <cell r="J76">
            <v>21</v>
          </cell>
        </row>
        <row r="77">
          <cell r="C77" t="str">
            <v>Škrna Jiří</v>
          </cell>
          <cell r="D77" t="str">
            <v>B</v>
          </cell>
          <cell r="E77">
            <v>19</v>
          </cell>
          <cell r="F77">
            <v>13</v>
          </cell>
          <cell r="G77">
            <v>19</v>
          </cell>
          <cell r="H77">
            <v>17</v>
          </cell>
          <cell r="I77">
            <v>20</v>
          </cell>
          <cell r="J77">
            <v>22</v>
          </cell>
        </row>
        <row r="78">
          <cell r="C78" t="str">
            <v/>
          </cell>
          <cell r="D78" t="str">
            <v/>
          </cell>
        </row>
        <row r="79">
          <cell r="C79" t="str">
            <v>Vaněk Roman</v>
          </cell>
          <cell r="D79" t="str">
            <v>B</v>
          </cell>
          <cell r="E79">
            <v>20</v>
          </cell>
          <cell r="F79">
            <v>18</v>
          </cell>
          <cell r="G79">
            <v>21</v>
          </cell>
          <cell r="H79">
            <v>12</v>
          </cell>
          <cell r="I79">
            <v>16</v>
          </cell>
          <cell r="J79">
            <v>17</v>
          </cell>
        </row>
        <row r="80">
          <cell r="C80" t="str">
            <v>Husar Vladimír</v>
          </cell>
          <cell r="D80" t="str">
            <v>B</v>
          </cell>
          <cell r="E80">
            <v>16</v>
          </cell>
          <cell r="F80">
            <v>15</v>
          </cell>
          <cell r="G80">
            <v>16</v>
          </cell>
          <cell r="H80">
            <v>15</v>
          </cell>
          <cell r="I80">
            <v>17</v>
          </cell>
          <cell r="J80">
            <v>19</v>
          </cell>
        </row>
        <row r="81">
          <cell r="C81" t="str">
            <v>Zázvorka Pavel</v>
          </cell>
          <cell r="D81" t="str">
            <v>A</v>
          </cell>
          <cell r="E81">
            <v>20</v>
          </cell>
          <cell r="F81">
            <v>22</v>
          </cell>
          <cell r="G81">
            <v>22</v>
          </cell>
          <cell r="H81">
            <v>22</v>
          </cell>
          <cell r="I81">
            <v>23</v>
          </cell>
          <cell r="J81">
            <v>25</v>
          </cell>
        </row>
        <row r="82">
          <cell r="C82" t="str">
            <v>Činčera Přemysl</v>
          </cell>
          <cell r="D82" t="str">
            <v>A</v>
          </cell>
          <cell r="E82">
            <v>21</v>
          </cell>
          <cell r="F82">
            <v>18</v>
          </cell>
          <cell r="G82">
            <v>22</v>
          </cell>
          <cell r="H82">
            <v>22</v>
          </cell>
          <cell r="I82">
            <v>20</v>
          </cell>
          <cell r="J82">
            <v>24</v>
          </cell>
        </row>
        <row r="83">
          <cell r="C83" t="str">
            <v xml:space="preserve">Kubík Jindřich </v>
          </cell>
          <cell r="D83" t="str">
            <v>V</v>
          </cell>
          <cell r="E83">
            <v>13</v>
          </cell>
          <cell r="F83">
            <v>15</v>
          </cell>
          <cell r="G83">
            <v>17</v>
          </cell>
          <cell r="H83">
            <v>16</v>
          </cell>
          <cell r="I83">
            <v>16</v>
          </cell>
          <cell r="J83">
            <v>19</v>
          </cell>
        </row>
        <row r="84">
          <cell r="C84" t="str">
            <v>Konop Svatopluk</v>
          </cell>
          <cell r="D84" t="str">
            <v>J</v>
          </cell>
          <cell r="E84">
            <v>14</v>
          </cell>
          <cell r="F84">
            <v>7</v>
          </cell>
          <cell r="G84">
            <v>12</v>
          </cell>
          <cell r="H84">
            <v>9</v>
          </cell>
          <cell r="I84">
            <v>16</v>
          </cell>
          <cell r="J84">
            <v>13</v>
          </cell>
        </row>
        <row r="85">
          <cell r="C85" t="str">
            <v>Ulrych Jiří</v>
          </cell>
          <cell r="D85" t="str">
            <v>V</v>
          </cell>
          <cell r="E85">
            <v>10</v>
          </cell>
          <cell r="F85">
            <v>13</v>
          </cell>
          <cell r="G85">
            <v>9</v>
          </cell>
          <cell r="H85">
            <v>13</v>
          </cell>
          <cell r="I85">
            <v>11</v>
          </cell>
          <cell r="J85">
            <v>14</v>
          </cell>
        </row>
        <row r="86">
          <cell r="C86" t="str">
            <v>Wolf Miroslav</v>
          </cell>
          <cell r="D86" t="str">
            <v>C</v>
          </cell>
          <cell r="E86">
            <v>3</v>
          </cell>
          <cell r="F86">
            <v>4</v>
          </cell>
          <cell r="G86">
            <v>7</v>
          </cell>
          <cell r="H86">
            <v>1</v>
          </cell>
          <cell r="I86">
            <v>8</v>
          </cell>
          <cell r="J86">
            <v>7</v>
          </cell>
        </row>
        <row r="87">
          <cell r="C87" t="str">
            <v>Langmajer Tomáš</v>
          </cell>
          <cell r="D87" t="str">
            <v>C</v>
          </cell>
          <cell r="E87">
            <v>14</v>
          </cell>
          <cell r="F87">
            <v>7</v>
          </cell>
          <cell r="G87">
            <v>13</v>
          </cell>
          <cell r="H87">
            <v>11</v>
          </cell>
          <cell r="I87">
            <v>9</v>
          </cell>
          <cell r="J87">
            <v>14</v>
          </cell>
        </row>
        <row r="88">
          <cell r="C88" t="str">
            <v>Šindelář Jiří st</v>
          </cell>
          <cell r="D88" t="str">
            <v>C</v>
          </cell>
          <cell r="E88">
            <v>11</v>
          </cell>
          <cell r="F88">
            <v>9</v>
          </cell>
          <cell r="G88">
            <v>14</v>
          </cell>
          <cell r="H88">
            <v>6</v>
          </cell>
          <cell r="I88">
            <v>14</v>
          </cell>
          <cell r="J88">
            <v>10</v>
          </cell>
        </row>
        <row r="89">
          <cell r="C89" t="str">
            <v xml:space="preserve">Šindelář Martin </v>
          </cell>
          <cell r="D89" t="str">
            <v>J</v>
          </cell>
          <cell r="E89">
            <v>17</v>
          </cell>
          <cell r="F89">
            <v>11</v>
          </cell>
          <cell r="G89">
            <v>15</v>
          </cell>
          <cell r="H89">
            <v>14</v>
          </cell>
          <cell r="I89">
            <v>17</v>
          </cell>
          <cell r="J89">
            <v>13</v>
          </cell>
        </row>
        <row r="90">
          <cell r="C90" t="str">
            <v/>
          </cell>
          <cell r="D90" t="str">
            <v/>
          </cell>
        </row>
        <row r="91">
          <cell r="C91" t="str">
            <v>Nestler Christopher</v>
          </cell>
          <cell r="D91" t="str">
            <v>V</v>
          </cell>
          <cell r="E91">
            <v>14</v>
          </cell>
          <cell r="F91">
            <v>18</v>
          </cell>
          <cell r="G91">
            <v>19</v>
          </cell>
          <cell r="H91">
            <v>17</v>
          </cell>
          <cell r="I91">
            <v>16</v>
          </cell>
          <cell r="J91">
            <v>13</v>
          </cell>
        </row>
        <row r="92">
          <cell r="C92" t="str">
            <v>Preyer Leopolod</v>
          </cell>
          <cell r="D92" t="str">
            <v>A</v>
          </cell>
          <cell r="E92">
            <v>20</v>
          </cell>
          <cell r="F92">
            <v>18</v>
          </cell>
          <cell r="G92">
            <v>20</v>
          </cell>
          <cell r="H92">
            <v>20</v>
          </cell>
          <cell r="I92">
            <v>17</v>
          </cell>
          <cell r="J92">
            <v>19</v>
          </cell>
        </row>
        <row r="93">
          <cell r="C93" t="str">
            <v>Štengl Jiří</v>
          </cell>
          <cell r="D93" t="str">
            <v>A</v>
          </cell>
          <cell r="E93">
            <v>16</v>
          </cell>
          <cell r="F93">
            <v>19</v>
          </cell>
          <cell r="G93">
            <v>13</v>
          </cell>
          <cell r="H93">
            <v>20</v>
          </cell>
          <cell r="I93">
            <v>16</v>
          </cell>
          <cell r="J93">
            <v>22</v>
          </cell>
        </row>
        <row r="94">
          <cell r="C94" t="str">
            <v>Otáhal Milan</v>
          </cell>
          <cell r="D94" t="str">
            <v>V</v>
          </cell>
          <cell r="E94">
            <v>17</v>
          </cell>
          <cell r="F94">
            <v>15</v>
          </cell>
          <cell r="G94">
            <v>17</v>
          </cell>
          <cell r="H94">
            <v>18</v>
          </cell>
          <cell r="I94">
            <v>14</v>
          </cell>
          <cell r="J94">
            <v>21</v>
          </cell>
        </row>
        <row r="95">
          <cell r="C95" t="str">
            <v>Štenglová Michaela</v>
          </cell>
          <cell r="D95" t="str">
            <v>Ž</v>
          </cell>
          <cell r="E95">
            <v>18</v>
          </cell>
          <cell r="F95">
            <v>14</v>
          </cell>
          <cell r="G95">
            <v>15</v>
          </cell>
          <cell r="H95">
            <v>12</v>
          </cell>
          <cell r="I95">
            <v>10</v>
          </cell>
          <cell r="J95">
            <v>18</v>
          </cell>
        </row>
        <row r="96">
          <cell r="C96" t="str">
            <v/>
          </cell>
          <cell r="D96" t="str">
            <v/>
          </cell>
        </row>
        <row r="97">
          <cell r="C97" t="str">
            <v>Honz Petr</v>
          </cell>
          <cell r="D97" t="str">
            <v>B</v>
          </cell>
          <cell r="E97">
            <v>20</v>
          </cell>
          <cell r="F97">
            <v>17</v>
          </cell>
          <cell r="G97">
            <v>16</v>
          </cell>
          <cell r="H97">
            <v>20</v>
          </cell>
          <cell r="I97">
            <v>17</v>
          </cell>
          <cell r="J97">
            <v>22</v>
          </cell>
        </row>
        <row r="98">
          <cell r="C98" t="str">
            <v>Hertl Rastislav</v>
          </cell>
          <cell r="D98" t="str">
            <v>C</v>
          </cell>
          <cell r="E98">
            <v>17</v>
          </cell>
          <cell r="F98">
            <v>15</v>
          </cell>
          <cell r="G98">
            <v>21</v>
          </cell>
          <cell r="H98">
            <v>19</v>
          </cell>
          <cell r="I98">
            <v>18</v>
          </cell>
          <cell r="J98">
            <v>19</v>
          </cell>
        </row>
        <row r="99">
          <cell r="C99" t="str">
            <v>Hertl Igor</v>
          </cell>
          <cell r="D99" t="str">
            <v>B</v>
          </cell>
          <cell r="E99">
            <v>21</v>
          </cell>
          <cell r="F99">
            <v>15</v>
          </cell>
          <cell r="G99">
            <v>16</v>
          </cell>
          <cell r="H99">
            <v>15</v>
          </cell>
          <cell r="I99">
            <v>21</v>
          </cell>
          <cell r="J99">
            <v>20</v>
          </cell>
        </row>
        <row r="100">
          <cell r="C100" t="str">
            <v/>
          </cell>
          <cell r="D100" t="str">
            <v/>
          </cell>
        </row>
        <row r="101">
          <cell r="C101" t="str">
            <v/>
          </cell>
          <cell r="D101" t="str">
            <v/>
          </cell>
        </row>
        <row r="102">
          <cell r="C102" t="str">
            <v/>
          </cell>
          <cell r="D102" t="str">
            <v/>
          </cell>
        </row>
        <row r="103">
          <cell r="C103" t="str">
            <v/>
          </cell>
          <cell r="D103" t="str">
            <v/>
          </cell>
        </row>
        <row r="104">
          <cell r="C104" t="str">
            <v/>
          </cell>
          <cell r="D104" t="str">
            <v/>
          </cell>
        </row>
        <row r="105">
          <cell r="C105" t="str">
            <v/>
          </cell>
          <cell r="D105" t="str">
            <v/>
          </cell>
        </row>
        <row r="106">
          <cell r="C106" t="str">
            <v/>
          </cell>
          <cell r="D106" t="str">
            <v/>
          </cell>
        </row>
        <row r="107">
          <cell r="C107" t="str">
            <v/>
          </cell>
          <cell r="D107" t="str">
            <v/>
          </cell>
        </row>
        <row r="108">
          <cell r="C108" t="str">
            <v/>
          </cell>
          <cell r="D108" t="str">
            <v/>
          </cell>
        </row>
        <row r="109">
          <cell r="C109" t="str">
            <v/>
          </cell>
          <cell r="D109" t="str">
            <v/>
          </cell>
        </row>
        <row r="110">
          <cell r="C110" t="str">
            <v/>
          </cell>
          <cell r="D110" t="str">
            <v/>
          </cell>
        </row>
        <row r="111">
          <cell r="C111" t="str">
            <v/>
          </cell>
          <cell r="D111" t="str">
            <v/>
          </cell>
        </row>
        <row r="112">
          <cell r="C112" t="str">
            <v/>
          </cell>
          <cell r="D112" t="str">
            <v/>
          </cell>
        </row>
        <row r="113">
          <cell r="C113" t="str">
            <v/>
          </cell>
          <cell r="D113" t="str">
            <v/>
          </cell>
        </row>
        <row r="114">
          <cell r="C114" t="str">
            <v/>
          </cell>
          <cell r="D114" t="str">
            <v/>
          </cell>
        </row>
        <row r="115">
          <cell r="C115" t="str">
            <v/>
          </cell>
          <cell r="D115" t="str">
            <v/>
          </cell>
        </row>
        <row r="116">
          <cell r="C116" t="str">
            <v/>
          </cell>
          <cell r="D116" t="str">
            <v/>
          </cell>
        </row>
        <row r="117">
          <cell r="C117" t="str">
            <v/>
          </cell>
          <cell r="D117" t="str">
            <v/>
          </cell>
        </row>
        <row r="118">
          <cell r="C118" t="str">
            <v/>
          </cell>
          <cell r="D118" t="str">
            <v/>
          </cell>
        </row>
        <row r="119">
          <cell r="C119" t="str">
            <v/>
          </cell>
          <cell r="D119" t="str">
            <v/>
          </cell>
        </row>
        <row r="120">
          <cell r="C120" t="str">
            <v/>
          </cell>
          <cell r="D120" t="str">
            <v/>
          </cell>
        </row>
        <row r="121">
          <cell r="C121" t="str">
            <v/>
          </cell>
          <cell r="D121" t="str">
            <v/>
          </cell>
        </row>
        <row r="122">
          <cell r="C122" t="str">
            <v/>
          </cell>
          <cell r="D122" t="str">
            <v/>
          </cell>
        </row>
        <row r="123">
          <cell r="C123" t="str">
            <v/>
          </cell>
          <cell r="D123" t="str">
            <v/>
          </cell>
        </row>
        <row r="124">
          <cell r="C124" t="str">
            <v/>
          </cell>
          <cell r="D124" t="str">
            <v/>
          </cell>
        </row>
        <row r="125">
          <cell r="C125" t="str">
            <v/>
          </cell>
          <cell r="D125" t="str">
            <v/>
          </cell>
        </row>
        <row r="126">
          <cell r="C126" t="str">
            <v/>
          </cell>
          <cell r="D126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3">
          <cell r="D3" t="str">
            <v>A1</v>
          </cell>
        </row>
        <row r="4">
          <cell r="D4" t="str">
            <v>B1</v>
          </cell>
        </row>
        <row r="5">
          <cell r="D5" t="str">
            <v>A2</v>
          </cell>
        </row>
        <row r="6">
          <cell r="D6" t="str">
            <v>B2</v>
          </cell>
        </row>
        <row r="7">
          <cell r="D7" t="str">
            <v>A3</v>
          </cell>
        </row>
        <row r="8">
          <cell r="D8" t="str">
            <v>B3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6"/>
  <sheetViews>
    <sheetView tabSelected="1" workbookViewId="0">
      <selection activeCell="V96" sqref="A1:V96"/>
    </sheetView>
  </sheetViews>
  <sheetFormatPr defaultRowHeight="15"/>
  <cols>
    <col min="1" max="1" width="4.7109375" customWidth="1"/>
    <col min="2" max="2" width="31" customWidth="1"/>
    <col min="3" max="3" width="8.140625" customWidth="1"/>
    <col min="4" max="9" width="8" customWidth="1"/>
    <col min="10" max="19" width="0" hidden="1" customWidth="1"/>
    <col min="20" max="20" width="3.7109375" customWidth="1"/>
    <col min="21" max="21" width="6.7109375" customWidth="1"/>
    <col min="22" max="22" width="11" customWidth="1"/>
  </cols>
  <sheetData>
    <row r="1" spans="1:22" ht="20.25">
      <c r="A1" s="32" t="str">
        <f>[1]Vstup!C2&amp;IF([1]Vstup!C3&lt;&gt;"",", "&amp;[1]Vstup!C3,"")</f>
        <v>Parcour Dnešice 2013, 150 TERČŮ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4"/>
    </row>
    <row r="2" spans="1:22" ht="20.25">
      <c r="A2" s="35" t="str">
        <f>[1]Vstup!C4&amp;", "&amp;[1]Vstup!C5</f>
        <v>SPORTING, 31.8.2013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7"/>
    </row>
    <row r="3" spans="1:22" ht="2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3"/>
      <c r="U3" s="3"/>
      <c r="V3" s="4"/>
    </row>
    <row r="4" spans="1:22" ht="21" thickBot="1">
      <c r="A4" s="38" t="s">
        <v>0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40"/>
    </row>
    <row r="5" spans="1:22" ht="20.100000000000001" customHeight="1">
      <c r="A5" s="41" t="s">
        <v>1</v>
      </c>
      <c r="B5" s="43" t="s">
        <v>2</v>
      </c>
      <c r="C5" s="59" t="s">
        <v>3</v>
      </c>
      <c r="D5" s="46" t="s">
        <v>4</v>
      </c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8"/>
      <c r="T5" s="49" t="s">
        <v>5</v>
      </c>
      <c r="U5" s="51" t="s">
        <v>6</v>
      </c>
      <c r="V5" s="52"/>
    </row>
    <row r="6" spans="1:22" ht="20.100000000000001" customHeight="1">
      <c r="A6" s="41"/>
      <c r="B6" s="44"/>
      <c r="C6" s="60"/>
      <c r="D6" s="57" t="str">
        <f>[1]Data!D3</f>
        <v>A1</v>
      </c>
      <c r="E6" s="30" t="str">
        <f>[1]Data!D4</f>
        <v>B1</v>
      </c>
      <c r="F6" s="30" t="str">
        <f>[1]Data!D5</f>
        <v>A2</v>
      </c>
      <c r="G6" s="30" t="str">
        <f>[1]Data!D6</f>
        <v>B2</v>
      </c>
      <c r="H6" s="30" t="str">
        <f>[1]Data!D7</f>
        <v>A3</v>
      </c>
      <c r="I6" s="30" t="str">
        <f>[1]Data!D8</f>
        <v>B3</v>
      </c>
      <c r="J6" s="30">
        <f>[1]Data!D9</f>
        <v>0</v>
      </c>
      <c r="K6" s="30">
        <f>[1]Data!D10</f>
        <v>0</v>
      </c>
      <c r="L6" s="30">
        <f>[1]Data!D11</f>
        <v>0</v>
      </c>
      <c r="M6" s="30">
        <f>[1]Data!D12</f>
        <v>0</v>
      </c>
      <c r="N6" s="30">
        <f>[1]Data!D13</f>
        <v>0</v>
      </c>
      <c r="O6" s="30">
        <f>[1]Data!D14</f>
        <v>0</v>
      </c>
      <c r="P6" s="30">
        <f>[1]Data!D15</f>
        <v>0</v>
      </c>
      <c r="Q6" s="30">
        <f>[1]Data!D16</f>
        <v>0</v>
      </c>
      <c r="R6" s="30">
        <f>[1]Data!D17</f>
        <v>0</v>
      </c>
      <c r="S6" s="30">
        <f>[1]Data!D18</f>
        <v>0</v>
      </c>
      <c r="T6" s="49"/>
      <c r="U6" s="53"/>
      <c r="V6" s="54"/>
    </row>
    <row r="7" spans="1:22" ht="20.100000000000001" customHeight="1" thickBot="1">
      <c r="A7" s="42"/>
      <c r="B7" s="45"/>
      <c r="C7" s="61"/>
      <c r="D7" s="58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50"/>
      <c r="U7" s="55"/>
      <c r="V7" s="56"/>
    </row>
    <row r="8" spans="1:22" ht="20.25">
      <c r="A8" s="5">
        <v>1</v>
      </c>
      <c r="B8" s="6" t="str">
        <f>IF([1]Vstup!C83&lt;&gt;"",[1]Vstup!C83,"")</f>
        <v>Zázvorka Pavel</v>
      </c>
      <c r="C8" s="7" t="str">
        <f>IF([1]Vstup!C83&lt;&gt;"",[1]Vstup!D83,"")</f>
        <v>A</v>
      </c>
      <c r="D8" s="8">
        <f>VLOOKUP($B8,[1]VysledkyDoplneni!$C$7:$T$126,3,0)</f>
        <v>20</v>
      </c>
      <c r="E8" s="9">
        <f>VLOOKUP($B8,[1]VysledkyDoplneni!$C$7:$T$126,4,0)</f>
        <v>22</v>
      </c>
      <c r="F8" s="9">
        <f>VLOOKUP($B8,[1]VysledkyDoplneni!$C$7:$T$126,5,0)</f>
        <v>22</v>
      </c>
      <c r="G8" s="9">
        <f>VLOOKUP($B8,[1]VysledkyDoplneni!$C$7:$T$126,6,0)</f>
        <v>22</v>
      </c>
      <c r="H8" s="9">
        <f>VLOOKUP($B8,[1]VysledkyDoplneni!$C$7:$T$126,7,0)</f>
        <v>23</v>
      </c>
      <c r="I8" s="9">
        <f>VLOOKUP($B8,[1]VysledkyDoplneni!$C$7:$T$126,8,0)</f>
        <v>25</v>
      </c>
      <c r="J8" s="9">
        <f>VLOOKUP($B8,[1]VysledkyDoplneni!$C$7:$T$126,9,0)</f>
        <v>0</v>
      </c>
      <c r="K8" s="9">
        <f>VLOOKUP($B8,[1]VysledkyDoplneni!$C$7:$T$126,10,0)</f>
        <v>0</v>
      </c>
      <c r="L8" s="9">
        <f>VLOOKUP($B8,[1]VysledkyDoplneni!$C$7:$T$126,11,0)</f>
        <v>0</v>
      </c>
      <c r="M8" s="9">
        <f>VLOOKUP($B8,[1]VysledkyDoplneni!$C$7:$T$126,12,0)</f>
        <v>0</v>
      </c>
      <c r="N8" s="9">
        <f>VLOOKUP($B8,[1]VysledkyDoplneni!$C$7:$T$126,13,0)</f>
        <v>0</v>
      </c>
      <c r="O8" s="9">
        <f>VLOOKUP($B8,[1]VysledkyDoplneni!$C$7:$T$126,14,0)</f>
        <v>0</v>
      </c>
      <c r="P8" s="9">
        <f>VLOOKUP($B8,[1]VysledkyDoplneni!$C$7:$T$126,15,0)</f>
        <v>0</v>
      </c>
      <c r="Q8" s="9">
        <f>VLOOKUP($B8,[1]VysledkyDoplneni!$C$7:$T$126,16,0)</f>
        <v>0</v>
      </c>
      <c r="R8" s="9">
        <f>VLOOKUP($B8,[1]VysledkyDoplneni!$C$7:$T$126,17,0)</f>
        <v>0</v>
      </c>
      <c r="S8" s="7">
        <f>VLOOKUP($B8,[1]VysledkyDoplneni!$C$7:$T$126,18,0)</f>
        <v>0</v>
      </c>
      <c r="T8" s="10"/>
      <c r="U8" s="11">
        <f t="shared" ref="U8:U71" si="0">SUM(D8:S8)</f>
        <v>134</v>
      </c>
      <c r="V8" s="12">
        <v>0.89333333333333331</v>
      </c>
    </row>
    <row r="9" spans="1:22" ht="20.25">
      <c r="A9" s="5">
        <v>2</v>
      </c>
      <c r="B9" s="6" t="str">
        <f>IF([1]Vstup!C64&lt;&gt;"",[1]Vstup!C64,"")</f>
        <v>Hondl František</v>
      </c>
      <c r="C9" s="7" t="str">
        <f>IF([1]Vstup!C64&lt;&gt;"",[1]Vstup!D64,"")</f>
        <v>A</v>
      </c>
      <c r="D9" s="8">
        <f>VLOOKUP($B9,[1]VysledkyDoplneni!$C$7:$T$126,3,0)</f>
        <v>23</v>
      </c>
      <c r="E9" s="9">
        <f>VLOOKUP($B9,[1]VysledkyDoplneni!$C$7:$T$126,4,0)</f>
        <v>22</v>
      </c>
      <c r="F9" s="9">
        <f>VLOOKUP($B9,[1]VysledkyDoplneni!$C$7:$T$126,5,0)</f>
        <v>21</v>
      </c>
      <c r="G9" s="9">
        <f>VLOOKUP($B9,[1]VysledkyDoplneni!$C$7:$T$126,6,0)</f>
        <v>19</v>
      </c>
      <c r="H9" s="9">
        <f>VLOOKUP($B9,[1]VysledkyDoplneni!$C$7:$T$126,7,0)</f>
        <v>21</v>
      </c>
      <c r="I9" s="9">
        <f>VLOOKUP($B9,[1]VysledkyDoplneni!$C$7:$T$126,8,0)</f>
        <v>23</v>
      </c>
      <c r="J9" s="9">
        <f>VLOOKUP($B9,[1]VysledkyDoplneni!$C$7:$T$126,9,0)</f>
        <v>0</v>
      </c>
      <c r="K9" s="9">
        <f>VLOOKUP($B9,[1]VysledkyDoplneni!$C$7:$T$126,10,0)</f>
        <v>0</v>
      </c>
      <c r="L9" s="9">
        <f>VLOOKUP($B9,[1]VysledkyDoplneni!$C$7:$T$126,11,0)</f>
        <v>0</v>
      </c>
      <c r="M9" s="9">
        <f>VLOOKUP($B9,[1]VysledkyDoplneni!$C$7:$T$126,12,0)</f>
        <v>0</v>
      </c>
      <c r="N9" s="9">
        <f>VLOOKUP($B9,[1]VysledkyDoplneni!$C$7:$T$126,13,0)</f>
        <v>0</v>
      </c>
      <c r="O9" s="9">
        <f>VLOOKUP($B9,[1]VysledkyDoplneni!$C$7:$T$126,14,0)</f>
        <v>0</v>
      </c>
      <c r="P9" s="9">
        <f>VLOOKUP($B9,[1]VysledkyDoplneni!$C$7:$T$126,15,0)</f>
        <v>0</v>
      </c>
      <c r="Q9" s="9">
        <f>VLOOKUP($B9,[1]VysledkyDoplneni!$C$7:$T$126,16,0)</f>
        <v>0</v>
      </c>
      <c r="R9" s="9">
        <f>VLOOKUP($B9,[1]VysledkyDoplneni!$C$7:$T$126,17,0)</f>
        <v>0</v>
      </c>
      <c r="S9" s="7">
        <f>VLOOKUP($B9,[1]VysledkyDoplneni!$C$7:$T$126,18,0)</f>
        <v>0</v>
      </c>
      <c r="T9" s="10"/>
      <c r="U9" s="11">
        <f t="shared" si="0"/>
        <v>129</v>
      </c>
      <c r="V9" s="12">
        <v>0.86</v>
      </c>
    </row>
    <row r="10" spans="1:22" ht="20.25">
      <c r="A10" s="5">
        <v>3</v>
      </c>
      <c r="B10" s="6" t="str">
        <f>IF([1]Vstup!C84&lt;&gt;"",[1]Vstup!C84,"")</f>
        <v>Činčera Přemysl</v>
      </c>
      <c r="C10" s="7" t="str">
        <f>IF([1]Vstup!C84&lt;&gt;"",[1]Vstup!D84,"")</f>
        <v>A</v>
      </c>
      <c r="D10" s="8">
        <f>VLOOKUP($B10,[1]VysledkyDoplneni!$C$7:$T$126,3,0)</f>
        <v>21</v>
      </c>
      <c r="E10" s="9">
        <f>VLOOKUP($B10,[1]VysledkyDoplneni!$C$7:$T$126,4,0)</f>
        <v>18</v>
      </c>
      <c r="F10" s="9">
        <f>VLOOKUP($B10,[1]VysledkyDoplneni!$C$7:$T$126,5,0)</f>
        <v>22</v>
      </c>
      <c r="G10" s="9">
        <f>VLOOKUP($B10,[1]VysledkyDoplneni!$C$7:$T$126,6,0)</f>
        <v>22</v>
      </c>
      <c r="H10" s="9">
        <f>VLOOKUP($B10,[1]VysledkyDoplneni!$C$7:$T$126,7,0)</f>
        <v>20</v>
      </c>
      <c r="I10" s="9">
        <f>VLOOKUP($B10,[1]VysledkyDoplneni!$C$7:$T$126,8,0)</f>
        <v>24</v>
      </c>
      <c r="J10" s="9">
        <f>VLOOKUP($B10,[1]VysledkyDoplneni!$C$7:$T$126,9,0)</f>
        <v>0</v>
      </c>
      <c r="K10" s="9">
        <f>VLOOKUP($B10,[1]VysledkyDoplneni!$C$7:$T$126,10,0)</f>
        <v>0</v>
      </c>
      <c r="L10" s="9">
        <f>VLOOKUP($B10,[1]VysledkyDoplneni!$C$7:$T$126,11,0)</f>
        <v>0</v>
      </c>
      <c r="M10" s="9">
        <f>VLOOKUP($B10,[1]VysledkyDoplneni!$C$7:$T$126,12,0)</f>
        <v>0</v>
      </c>
      <c r="N10" s="9">
        <f>VLOOKUP($B10,[1]VysledkyDoplneni!$C$7:$T$126,13,0)</f>
        <v>0</v>
      </c>
      <c r="O10" s="9">
        <f>VLOOKUP($B10,[1]VysledkyDoplneni!$C$7:$T$126,14,0)</f>
        <v>0</v>
      </c>
      <c r="P10" s="9">
        <f>VLOOKUP($B10,[1]VysledkyDoplneni!$C$7:$T$126,15,0)</f>
        <v>0</v>
      </c>
      <c r="Q10" s="9">
        <f>VLOOKUP($B10,[1]VysledkyDoplneni!$C$7:$T$126,16,0)</f>
        <v>0</v>
      </c>
      <c r="R10" s="9">
        <f>VLOOKUP($B10,[1]VysledkyDoplneni!$C$7:$T$126,17,0)</f>
        <v>0</v>
      </c>
      <c r="S10" s="7">
        <f>VLOOKUP($B10,[1]VysledkyDoplneni!$C$7:$T$126,18,0)</f>
        <v>0</v>
      </c>
      <c r="T10" s="10"/>
      <c r="U10" s="11">
        <f t="shared" si="0"/>
        <v>127</v>
      </c>
      <c r="V10" s="12">
        <v>0.84666666666666668</v>
      </c>
    </row>
    <row r="11" spans="1:22" ht="20.25">
      <c r="A11" s="5">
        <v>4</v>
      </c>
      <c r="B11" s="6" t="str">
        <f>IF([1]Vstup!C74&lt;&gt;"",[1]Vstup!C74,"")</f>
        <v>Salaj Josef</v>
      </c>
      <c r="C11" s="7" t="str">
        <f>IF([1]Vstup!C74&lt;&gt;"",[1]Vstup!D74,"")</f>
        <v>A</v>
      </c>
      <c r="D11" s="8">
        <f>VLOOKUP($B11,[1]VysledkyDoplneni!$C$7:$T$126,3,0)</f>
        <v>22</v>
      </c>
      <c r="E11" s="9">
        <f>VLOOKUP($B11,[1]VysledkyDoplneni!$C$7:$T$126,4,0)</f>
        <v>20</v>
      </c>
      <c r="F11" s="9">
        <f>VLOOKUP($B11,[1]VysledkyDoplneni!$C$7:$T$126,5,0)</f>
        <v>20</v>
      </c>
      <c r="G11" s="9">
        <f>VLOOKUP($B11,[1]VysledkyDoplneni!$C$7:$T$126,6,0)</f>
        <v>21</v>
      </c>
      <c r="H11" s="9">
        <f>VLOOKUP($B11,[1]VysledkyDoplneni!$C$7:$T$126,7,0)</f>
        <v>17</v>
      </c>
      <c r="I11" s="9">
        <f>VLOOKUP($B11,[1]VysledkyDoplneni!$C$7:$T$126,8,0)</f>
        <v>20</v>
      </c>
      <c r="J11" s="9">
        <f>VLOOKUP($B11,[1]VysledkyDoplneni!$C$7:$T$126,9,0)</f>
        <v>0</v>
      </c>
      <c r="K11" s="9">
        <f>VLOOKUP($B11,[1]VysledkyDoplneni!$C$7:$T$126,10,0)</f>
        <v>0</v>
      </c>
      <c r="L11" s="9">
        <f>VLOOKUP($B11,[1]VysledkyDoplneni!$C$7:$T$126,11,0)</f>
        <v>0</v>
      </c>
      <c r="M11" s="9">
        <f>VLOOKUP($B11,[1]VysledkyDoplneni!$C$7:$T$126,12,0)</f>
        <v>0</v>
      </c>
      <c r="N11" s="9">
        <f>VLOOKUP($B11,[1]VysledkyDoplneni!$C$7:$T$126,13,0)</f>
        <v>0</v>
      </c>
      <c r="O11" s="9">
        <f>VLOOKUP($B11,[1]VysledkyDoplneni!$C$7:$T$126,14,0)</f>
        <v>0</v>
      </c>
      <c r="P11" s="9">
        <f>VLOOKUP($B11,[1]VysledkyDoplneni!$C$7:$T$126,15,0)</f>
        <v>0</v>
      </c>
      <c r="Q11" s="9">
        <f>VLOOKUP($B11,[1]VysledkyDoplneni!$C$7:$T$126,16,0)</f>
        <v>0</v>
      </c>
      <c r="R11" s="9">
        <f>VLOOKUP($B11,[1]VysledkyDoplneni!$C$7:$T$126,17,0)</f>
        <v>0</v>
      </c>
      <c r="S11" s="7">
        <f>VLOOKUP($B11,[1]VysledkyDoplneni!$C$7:$T$126,18,0)</f>
        <v>0</v>
      </c>
      <c r="T11" s="10"/>
      <c r="U11" s="11">
        <f t="shared" si="0"/>
        <v>120</v>
      </c>
      <c r="V11" s="12">
        <v>0.8</v>
      </c>
    </row>
    <row r="12" spans="1:22" ht="20.25">
      <c r="A12" s="5">
        <v>5</v>
      </c>
      <c r="B12" s="6" t="str">
        <f>IF([1]Vstup!C17&lt;&gt;"",[1]Vstup!C17,"")</f>
        <v>Divíšek Martin</v>
      </c>
      <c r="C12" s="7" t="str">
        <f>IF([1]Vstup!C17&lt;&gt;"",[1]Vstup!D17,"")</f>
        <v>A</v>
      </c>
      <c r="D12" s="8">
        <f>VLOOKUP($B12,[1]VysledkyDoplneni!$C$7:$T$126,3,0)</f>
        <v>20</v>
      </c>
      <c r="E12" s="9">
        <f>VLOOKUP($B12,[1]VysledkyDoplneni!$C$7:$T$126,4,0)</f>
        <v>13</v>
      </c>
      <c r="F12" s="9">
        <f>VLOOKUP($B12,[1]VysledkyDoplneni!$C$7:$T$126,5,0)</f>
        <v>19</v>
      </c>
      <c r="G12" s="9">
        <f>VLOOKUP($B12,[1]VysledkyDoplneni!$C$7:$T$126,6,0)</f>
        <v>21</v>
      </c>
      <c r="H12" s="9">
        <f>VLOOKUP($B12,[1]VysledkyDoplneni!$C$7:$T$126,7,0)</f>
        <v>22</v>
      </c>
      <c r="I12" s="9">
        <f>VLOOKUP($B12,[1]VysledkyDoplneni!$C$7:$T$126,8,0)</f>
        <v>22</v>
      </c>
      <c r="J12" s="9">
        <f>VLOOKUP($B12,[1]VysledkyDoplneni!$C$7:$T$126,9,0)</f>
        <v>0</v>
      </c>
      <c r="K12" s="9">
        <f>VLOOKUP($B12,[1]VysledkyDoplneni!$C$7:$T$126,10,0)</f>
        <v>0</v>
      </c>
      <c r="L12" s="9">
        <f>VLOOKUP($B12,[1]VysledkyDoplneni!$C$7:$T$126,11,0)</f>
        <v>0</v>
      </c>
      <c r="M12" s="9">
        <f>VLOOKUP($B12,[1]VysledkyDoplneni!$C$7:$T$126,12,0)</f>
        <v>0</v>
      </c>
      <c r="N12" s="9">
        <f>VLOOKUP($B12,[1]VysledkyDoplneni!$C$7:$T$126,13,0)</f>
        <v>0</v>
      </c>
      <c r="O12" s="9">
        <f>VLOOKUP($B12,[1]VysledkyDoplneni!$C$7:$T$126,14,0)</f>
        <v>0</v>
      </c>
      <c r="P12" s="9">
        <f>VLOOKUP($B12,[1]VysledkyDoplneni!$C$7:$T$126,15,0)</f>
        <v>0</v>
      </c>
      <c r="Q12" s="9">
        <f>VLOOKUP($B12,[1]VysledkyDoplneni!$C$7:$T$126,16,0)</f>
        <v>0</v>
      </c>
      <c r="R12" s="9">
        <f>VLOOKUP($B12,[1]VysledkyDoplneni!$C$7:$T$126,17,0)</f>
        <v>0</v>
      </c>
      <c r="S12" s="7">
        <f>VLOOKUP($B12,[1]VysledkyDoplneni!$C$7:$T$126,18,0)</f>
        <v>0</v>
      </c>
      <c r="T12" s="10"/>
      <c r="U12" s="11">
        <f t="shared" si="0"/>
        <v>117</v>
      </c>
      <c r="V12" s="12">
        <v>0.78</v>
      </c>
    </row>
    <row r="13" spans="1:22" ht="20.25">
      <c r="A13" s="5">
        <v>6</v>
      </c>
      <c r="B13" s="6" t="str">
        <f>IF([1]Vstup!C65&lt;&gt;"",[1]Vstup!C65,"")</f>
        <v>Michálek Lubomír</v>
      </c>
      <c r="C13" s="7" t="str">
        <f>IF([1]Vstup!C65&lt;&gt;"",[1]Vstup!D65,"")</f>
        <v>A</v>
      </c>
      <c r="D13" s="8">
        <f>VLOOKUP($B13,[1]VysledkyDoplneni!$C$7:$T$126,3,0)</f>
        <v>20</v>
      </c>
      <c r="E13" s="9">
        <f>VLOOKUP($B13,[1]VysledkyDoplneni!$C$7:$T$126,4,0)</f>
        <v>12</v>
      </c>
      <c r="F13" s="9">
        <f>VLOOKUP($B13,[1]VysledkyDoplneni!$C$7:$T$126,5,0)</f>
        <v>21</v>
      </c>
      <c r="G13" s="9">
        <f>VLOOKUP($B13,[1]VysledkyDoplneni!$C$7:$T$126,6,0)</f>
        <v>18</v>
      </c>
      <c r="H13" s="9">
        <f>VLOOKUP($B13,[1]VysledkyDoplneni!$C$7:$T$126,7,0)</f>
        <v>23</v>
      </c>
      <c r="I13" s="9">
        <f>VLOOKUP($B13,[1]VysledkyDoplneni!$C$7:$T$126,8,0)</f>
        <v>23</v>
      </c>
      <c r="J13" s="9">
        <f>VLOOKUP($B13,[1]VysledkyDoplneni!$C$7:$T$126,9,0)</f>
        <v>0</v>
      </c>
      <c r="K13" s="9">
        <f>VLOOKUP($B13,[1]VysledkyDoplneni!$C$7:$T$126,10,0)</f>
        <v>0</v>
      </c>
      <c r="L13" s="9">
        <f>VLOOKUP($B13,[1]VysledkyDoplneni!$C$7:$T$126,11,0)</f>
        <v>0</v>
      </c>
      <c r="M13" s="9">
        <f>VLOOKUP($B13,[1]VysledkyDoplneni!$C$7:$T$126,12,0)</f>
        <v>0</v>
      </c>
      <c r="N13" s="9">
        <f>VLOOKUP($B13,[1]VysledkyDoplneni!$C$7:$T$126,13,0)</f>
        <v>0</v>
      </c>
      <c r="O13" s="9">
        <f>VLOOKUP($B13,[1]VysledkyDoplneni!$C$7:$T$126,14,0)</f>
        <v>0</v>
      </c>
      <c r="P13" s="9">
        <f>VLOOKUP($B13,[1]VysledkyDoplneni!$C$7:$T$126,15,0)</f>
        <v>0</v>
      </c>
      <c r="Q13" s="9">
        <f>VLOOKUP($B13,[1]VysledkyDoplneni!$C$7:$T$126,16,0)</f>
        <v>0</v>
      </c>
      <c r="R13" s="9">
        <f>VLOOKUP($B13,[1]VysledkyDoplneni!$C$7:$T$126,17,0)</f>
        <v>0</v>
      </c>
      <c r="S13" s="7">
        <f>VLOOKUP($B13,[1]VysledkyDoplneni!$C$7:$T$126,18,0)</f>
        <v>0</v>
      </c>
      <c r="T13" s="10"/>
      <c r="U13" s="11">
        <f t="shared" si="0"/>
        <v>117</v>
      </c>
      <c r="V13" s="12">
        <v>0.78</v>
      </c>
    </row>
    <row r="14" spans="1:22" ht="20.25">
      <c r="A14" s="5">
        <v>7</v>
      </c>
      <c r="B14" s="6" t="str">
        <f>IF([1]Vstup!C11&lt;&gt;"",[1]Vstup!C11,"")</f>
        <v>Jung Johannes</v>
      </c>
      <c r="C14" s="7" t="str">
        <f>IF([1]Vstup!C11&lt;&gt;"",[1]Vstup!D11,"")</f>
        <v>A</v>
      </c>
      <c r="D14" s="8">
        <f>VLOOKUP($B14,[1]VysledkyDoplneni!$C$7:$T$126,3,0)</f>
        <v>18</v>
      </c>
      <c r="E14" s="9">
        <f>VLOOKUP($B14,[1]VysledkyDoplneni!$C$7:$T$126,4,0)</f>
        <v>16</v>
      </c>
      <c r="F14" s="9">
        <f>VLOOKUP($B14,[1]VysledkyDoplneni!$C$7:$T$126,5,0)</f>
        <v>19</v>
      </c>
      <c r="G14" s="9">
        <f>VLOOKUP($B14,[1]VysledkyDoplneni!$C$7:$T$126,6,0)</f>
        <v>19</v>
      </c>
      <c r="H14" s="9">
        <f>VLOOKUP($B14,[1]VysledkyDoplneni!$C$7:$T$126,7,0)</f>
        <v>21</v>
      </c>
      <c r="I14" s="9">
        <f>VLOOKUP($B14,[1]VysledkyDoplneni!$C$7:$T$126,8,0)</f>
        <v>21</v>
      </c>
      <c r="J14" s="9">
        <f>VLOOKUP($B14,[1]VysledkyDoplneni!$C$7:$T$126,9,0)</f>
        <v>0</v>
      </c>
      <c r="K14" s="9">
        <f>VLOOKUP($B14,[1]VysledkyDoplneni!$C$7:$T$126,10,0)</f>
        <v>0</v>
      </c>
      <c r="L14" s="9">
        <f>VLOOKUP($B14,[1]VysledkyDoplneni!$C$7:$T$126,11,0)</f>
        <v>0</v>
      </c>
      <c r="M14" s="9">
        <f>VLOOKUP($B14,[1]VysledkyDoplneni!$C$7:$T$126,12,0)</f>
        <v>0</v>
      </c>
      <c r="N14" s="9">
        <f>VLOOKUP($B14,[1]VysledkyDoplneni!$C$7:$T$126,13,0)</f>
        <v>0</v>
      </c>
      <c r="O14" s="9">
        <f>VLOOKUP($B14,[1]VysledkyDoplneni!$C$7:$T$126,14,0)</f>
        <v>0</v>
      </c>
      <c r="P14" s="9">
        <f>VLOOKUP($B14,[1]VysledkyDoplneni!$C$7:$T$126,15,0)</f>
        <v>0</v>
      </c>
      <c r="Q14" s="9">
        <f>VLOOKUP($B14,[1]VysledkyDoplneni!$C$7:$T$126,16,0)</f>
        <v>0</v>
      </c>
      <c r="R14" s="9">
        <f>VLOOKUP($B14,[1]VysledkyDoplneni!$C$7:$T$126,17,0)</f>
        <v>0</v>
      </c>
      <c r="S14" s="7">
        <f>VLOOKUP($B14,[1]VysledkyDoplneni!$C$7:$T$126,18,0)</f>
        <v>0</v>
      </c>
      <c r="T14" s="10"/>
      <c r="U14" s="11">
        <f t="shared" si="0"/>
        <v>114</v>
      </c>
      <c r="V14" s="12">
        <v>0.76</v>
      </c>
    </row>
    <row r="15" spans="1:22" ht="20.25">
      <c r="A15" s="5">
        <v>8</v>
      </c>
      <c r="B15" s="6" t="str">
        <f>IF([1]Vstup!C43&lt;&gt;"",[1]Vstup!C43,"")</f>
        <v>Jankovský Miroslav</v>
      </c>
      <c r="C15" s="7" t="str">
        <f>IF([1]Vstup!C43&lt;&gt;"",[1]Vstup!D43,"")</f>
        <v>A</v>
      </c>
      <c r="D15" s="8">
        <f>VLOOKUP($B15,[1]VysledkyDoplneni!$C$7:$T$126,3,0)</f>
        <v>21</v>
      </c>
      <c r="E15" s="9">
        <f>VLOOKUP($B15,[1]VysledkyDoplneni!$C$7:$T$126,4,0)</f>
        <v>13</v>
      </c>
      <c r="F15" s="9">
        <f>VLOOKUP($B15,[1]VysledkyDoplneni!$C$7:$T$126,5,0)</f>
        <v>20</v>
      </c>
      <c r="G15" s="9">
        <f>VLOOKUP($B15,[1]VysledkyDoplneni!$C$7:$T$126,6,0)</f>
        <v>16</v>
      </c>
      <c r="H15" s="9">
        <f>VLOOKUP($B15,[1]VysledkyDoplneni!$C$7:$T$126,7,0)</f>
        <v>21</v>
      </c>
      <c r="I15" s="9">
        <f>VLOOKUP($B15,[1]VysledkyDoplneni!$C$7:$T$126,8,0)</f>
        <v>23</v>
      </c>
      <c r="J15" s="9">
        <f>VLOOKUP($B15,[1]VysledkyDoplneni!$C$7:$T$126,9,0)</f>
        <v>0</v>
      </c>
      <c r="K15" s="9">
        <f>VLOOKUP($B15,[1]VysledkyDoplneni!$C$7:$T$126,10,0)</f>
        <v>0</v>
      </c>
      <c r="L15" s="9">
        <f>VLOOKUP($B15,[1]VysledkyDoplneni!$C$7:$T$126,11,0)</f>
        <v>0</v>
      </c>
      <c r="M15" s="9">
        <f>VLOOKUP($B15,[1]VysledkyDoplneni!$C$7:$T$126,12,0)</f>
        <v>0</v>
      </c>
      <c r="N15" s="9">
        <f>VLOOKUP($B15,[1]VysledkyDoplneni!$C$7:$T$126,13,0)</f>
        <v>0</v>
      </c>
      <c r="O15" s="9">
        <f>VLOOKUP($B15,[1]VysledkyDoplneni!$C$7:$T$126,14,0)</f>
        <v>0</v>
      </c>
      <c r="P15" s="9">
        <f>VLOOKUP($B15,[1]VysledkyDoplneni!$C$7:$T$126,15,0)</f>
        <v>0</v>
      </c>
      <c r="Q15" s="9">
        <f>VLOOKUP($B15,[1]VysledkyDoplneni!$C$7:$T$126,16,0)</f>
        <v>0</v>
      </c>
      <c r="R15" s="9">
        <f>VLOOKUP($B15,[1]VysledkyDoplneni!$C$7:$T$126,17,0)</f>
        <v>0</v>
      </c>
      <c r="S15" s="7">
        <f>VLOOKUP($B15,[1]VysledkyDoplneni!$C$7:$T$126,18,0)</f>
        <v>0</v>
      </c>
      <c r="T15" s="10"/>
      <c r="U15" s="11">
        <f t="shared" si="0"/>
        <v>114</v>
      </c>
      <c r="V15" s="12">
        <v>0.76</v>
      </c>
    </row>
    <row r="16" spans="1:22" ht="20.25">
      <c r="A16" s="5">
        <v>9</v>
      </c>
      <c r="B16" s="6" t="str">
        <f>IF([1]Vstup!C94&lt;&gt;"",[1]Vstup!C94,"")</f>
        <v>Preyer Leopolod</v>
      </c>
      <c r="C16" s="7" t="str">
        <f>IF([1]Vstup!C94&lt;&gt;"",[1]Vstup!D94,"")</f>
        <v>A</v>
      </c>
      <c r="D16" s="8">
        <f>VLOOKUP($B16,[1]VysledkyDoplneni!$C$7:$T$126,3,0)</f>
        <v>20</v>
      </c>
      <c r="E16" s="9">
        <f>VLOOKUP($B16,[1]VysledkyDoplneni!$C$7:$T$126,4,0)</f>
        <v>18</v>
      </c>
      <c r="F16" s="9">
        <f>VLOOKUP($B16,[1]VysledkyDoplneni!$C$7:$T$126,5,0)</f>
        <v>20</v>
      </c>
      <c r="G16" s="9">
        <f>VLOOKUP($B16,[1]VysledkyDoplneni!$C$7:$T$126,6,0)</f>
        <v>20</v>
      </c>
      <c r="H16" s="9">
        <f>VLOOKUP($B16,[1]VysledkyDoplneni!$C$7:$T$126,7,0)</f>
        <v>17</v>
      </c>
      <c r="I16" s="9">
        <f>VLOOKUP($B16,[1]VysledkyDoplneni!$C$7:$T$126,8,0)</f>
        <v>19</v>
      </c>
      <c r="J16" s="9">
        <f>VLOOKUP($B16,[1]VysledkyDoplneni!$C$7:$T$126,9,0)</f>
        <v>0</v>
      </c>
      <c r="K16" s="9">
        <f>VLOOKUP($B16,[1]VysledkyDoplneni!$C$7:$T$126,10,0)</f>
        <v>0</v>
      </c>
      <c r="L16" s="9">
        <f>VLOOKUP($B16,[1]VysledkyDoplneni!$C$7:$T$126,11,0)</f>
        <v>0</v>
      </c>
      <c r="M16" s="9">
        <f>VLOOKUP($B16,[1]VysledkyDoplneni!$C$7:$T$126,12,0)</f>
        <v>0</v>
      </c>
      <c r="N16" s="9">
        <f>VLOOKUP($B16,[1]VysledkyDoplneni!$C$7:$T$126,13,0)</f>
        <v>0</v>
      </c>
      <c r="O16" s="9">
        <f>VLOOKUP($B16,[1]VysledkyDoplneni!$C$7:$T$126,14,0)</f>
        <v>0</v>
      </c>
      <c r="P16" s="9">
        <f>VLOOKUP($B16,[1]VysledkyDoplneni!$C$7:$T$126,15,0)</f>
        <v>0</v>
      </c>
      <c r="Q16" s="9">
        <f>VLOOKUP($B16,[1]VysledkyDoplneni!$C$7:$T$126,16,0)</f>
        <v>0</v>
      </c>
      <c r="R16" s="9">
        <f>VLOOKUP($B16,[1]VysledkyDoplneni!$C$7:$T$126,17,0)</f>
        <v>0</v>
      </c>
      <c r="S16" s="7">
        <f>VLOOKUP($B16,[1]VysledkyDoplneni!$C$7:$T$126,18,0)</f>
        <v>0</v>
      </c>
      <c r="T16" s="10"/>
      <c r="U16" s="11">
        <f t="shared" si="0"/>
        <v>114</v>
      </c>
      <c r="V16" s="12">
        <v>0.76</v>
      </c>
    </row>
    <row r="17" spans="1:22" ht="20.25">
      <c r="A17" s="5">
        <v>10</v>
      </c>
      <c r="B17" s="6" t="str">
        <f>IF([1]Vstup!C50&lt;&gt;"",[1]Vstup!C50,"")</f>
        <v>Stanislav Tomáš</v>
      </c>
      <c r="C17" s="7" t="str">
        <f>IF([1]Vstup!C50&lt;&gt;"",[1]Vstup!D50,"")</f>
        <v>A</v>
      </c>
      <c r="D17" s="8">
        <f>VLOOKUP($B17,[1]VysledkyDoplneni!$C$7:$T$126,3,0)</f>
        <v>21</v>
      </c>
      <c r="E17" s="9">
        <f>VLOOKUP($B17,[1]VysledkyDoplneni!$C$7:$T$126,4,0)</f>
        <v>19</v>
      </c>
      <c r="F17" s="9">
        <f>VLOOKUP($B17,[1]VysledkyDoplneni!$C$7:$T$126,5,0)</f>
        <v>16</v>
      </c>
      <c r="G17" s="9">
        <f>VLOOKUP($B17,[1]VysledkyDoplneni!$C$7:$T$126,6,0)</f>
        <v>22</v>
      </c>
      <c r="H17" s="9">
        <f>VLOOKUP($B17,[1]VysledkyDoplneni!$C$7:$T$126,7,0)</f>
        <v>15</v>
      </c>
      <c r="I17" s="9">
        <f>VLOOKUP($B17,[1]VysledkyDoplneni!$C$7:$T$126,8,0)</f>
        <v>19</v>
      </c>
      <c r="J17" s="9">
        <f>VLOOKUP($B17,[1]VysledkyDoplneni!$C$7:$T$126,9,0)</f>
        <v>0</v>
      </c>
      <c r="K17" s="9">
        <f>VLOOKUP($B17,[1]VysledkyDoplneni!$C$7:$T$126,10,0)</f>
        <v>0</v>
      </c>
      <c r="L17" s="9">
        <f>VLOOKUP($B17,[1]VysledkyDoplneni!$C$7:$T$126,11,0)</f>
        <v>0</v>
      </c>
      <c r="M17" s="9">
        <f>VLOOKUP($B17,[1]VysledkyDoplneni!$C$7:$T$126,12,0)</f>
        <v>0</v>
      </c>
      <c r="N17" s="9">
        <f>VLOOKUP($B17,[1]VysledkyDoplneni!$C$7:$T$126,13,0)</f>
        <v>0</v>
      </c>
      <c r="O17" s="9">
        <f>VLOOKUP($B17,[1]VysledkyDoplneni!$C$7:$T$126,14,0)</f>
        <v>0</v>
      </c>
      <c r="P17" s="9">
        <f>VLOOKUP($B17,[1]VysledkyDoplneni!$C$7:$T$126,15,0)</f>
        <v>0</v>
      </c>
      <c r="Q17" s="9">
        <f>VLOOKUP($B17,[1]VysledkyDoplneni!$C$7:$T$126,16,0)</f>
        <v>0</v>
      </c>
      <c r="R17" s="9">
        <f>VLOOKUP($B17,[1]VysledkyDoplneni!$C$7:$T$126,17,0)</f>
        <v>0</v>
      </c>
      <c r="S17" s="7">
        <f>VLOOKUP($B17,[1]VysledkyDoplneni!$C$7:$T$126,18,0)</f>
        <v>0</v>
      </c>
      <c r="T17" s="10"/>
      <c r="U17" s="11">
        <f t="shared" si="0"/>
        <v>112</v>
      </c>
      <c r="V17" s="12">
        <v>0.7466666666666667</v>
      </c>
    </row>
    <row r="18" spans="1:22" ht="20.25">
      <c r="A18" s="5">
        <v>11</v>
      </c>
      <c r="B18" s="6" t="str">
        <f>IF([1]Vstup!C32&lt;&gt;"",[1]Vstup!C32,"")</f>
        <v>Špaček Pavel</v>
      </c>
      <c r="C18" s="7" t="str">
        <f>IF([1]Vstup!C32&lt;&gt;"",[1]Vstup!D32,"")</f>
        <v>A</v>
      </c>
      <c r="D18" s="8">
        <f>VLOOKUP($B18,[1]VysledkyDoplneni!$C$7:$T$126,3,0)</f>
        <v>16</v>
      </c>
      <c r="E18" s="9">
        <f>VLOOKUP($B18,[1]VysledkyDoplneni!$C$7:$T$126,4,0)</f>
        <v>17</v>
      </c>
      <c r="F18" s="9">
        <f>VLOOKUP($B18,[1]VysledkyDoplneni!$C$7:$T$126,5,0)</f>
        <v>17</v>
      </c>
      <c r="G18" s="9">
        <f>VLOOKUP($B18,[1]VysledkyDoplneni!$C$7:$T$126,6,0)</f>
        <v>18</v>
      </c>
      <c r="H18" s="9">
        <f>VLOOKUP($B18,[1]VysledkyDoplneni!$C$7:$T$126,7,0)</f>
        <v>21</v>
      </c>
      <c r="I18" s="9">
        <f>VLOOKUP($B18,[1]VysledkyDoplneni!$C$7:$T$126,8,0)</f>
        <v>22</v>
      </c>
      <c r="J18" s="9">
        <f>VLOOKUP($B18,[1]VysledkyDoplneni!$C$7:$T$126,9,0)</f>
        <v>0</v>
      </c>
      <c r="K18" s="9">
        <f>VLOOKUP($B18,[1]VysledkyDoplneni!$C$7:$T$126,10,0)</f>
        <v>0</v>
      </c>
      <c r="L18" s="9">
        <f>VLOOKUP($B18,[1]VysledkyDoplneni!$C$7:$T$126,11,0)</f>
        <v>0</v>
      </c>
      <c r="M18" s="9">
        <f>VLOOKUP($B18,[1]VysledkyDoplneni!$C$7:$T$126,12,0)</f>
        <v>0</v>
      </c>
      <c r="N18" s="9">
        <f>VLOOKUP($B18,[1]VysledkyDoplneni!$C$7:$T$126,13,0)</f>
        <v>0</v>
      </c>
      <c r="O18" s="9">
        <f>VLOOKUP($B18,[1]VysledkyDoplneni!$C$7:$T$126,14,0)</f>
        <v>0</v>
      </c>
      <c r="P18" s="9">
        <f>VLOOKUP($B18,[1]VysledkyDoplneni!$C$7:$T$126,15,0)</f>
        <v>0</v>
      </c>
      <c r="Q18" s="9">
        <f>VLOOKUP($B18,[1]VysledkyDoplneni!$C$7:$T$126,16,0)</f>
        <v>0</v>
      </c>
      <c r="R18" s="9">
        <f>VLOOKUP($B18,[1]VysledkyDoplneni!$C$7:$T$126,17,0)</f>
        <v>0</v>
      </c>
      <c r="S18" s="7">
        <f>VLOOKUP($B18,[1]VysledkyDoplneni!$C$7:$T$126,18,0)</f>
        <v>0</v>
      </c>
      <c r="T18" s="10"/>
      <c r="U18" s="11">
        <f t="shared" si="0"/>
        <v>111</v>
      </c>
      <c r="V18" s="12">
        <v>0.74</v>
      </c>
    </row>
    <row r="19" spans="1:22" ht="20.25">
      <c r="A19" s="5">
        <v>12</v>
      </c>
      <c r="B19" s="6" t="str">
        <f>IF([1]Vstup!C75&lt;&gt;"",[1]Vstup!C75,"")</f>
        <v>Lengyel Jan</v>
      </c>
      <c r="C19" s="7" t="str">
        <f>IF([1]Vstup!C75&lt;&gt;"",[1]Vstup!D75,"")</f>
        <v>A</v>
      </c>
      <c r="D19" s="8">
        <f>VLOOKUP($B19,[1]VysledkyDoplneni!$C$7:$T$126,3,0)</f>
        <v>22</v>
      </c>
      <c r="E19" s="9">
        <f>VLOOKUP($B19,[1]VysledkyDoplneni!$C$7:$T$126,4,0)</f>
        <v>16</v>
      </c>
      <c r="F19" s="9">
        <f>VLOOKUP($B19,[1]VysledkyDoplneni!$C$7:$T$126,5,0)</f>
        <v>15</v>
      </c>
      <c r="G19" s="9">
        <f>VLOOKUP($B19,[1]VysledkyDoplneni!$C$7:$T$126,6,0)</f>
        <v>20</v>
      </c>
      <c r="H19" s="9">
        <f>VLOOKUP($B19,[1]VysledkyDoplneni!$C$7:$T$126,7,0)</f>
        <v>17</v>
      </c>
      <c r="I19" s="9">
        <f>VLOOKUP($B19,[1]VysledkyDoplneni!$C$7:$T$126,8,0)</f>
        <v>17</v>
      </c>
      <c r="J19" s="9">
        <f>VLOOKUP($B19,[1]VysledkyDoplneni!$C$7:$T$126,9,0)</f>
        <v>0</v>
      </c>
      <c r="K19" s="9">
        <f>VLOOKUP($B19,[1]VysledkyDoplneni!$C$7:$T$126,10,0)</f>
        <v>0</v>
      </c>
      <c r="L19" s="9">
        <f>VLOOKUP($B19,[1]VysledkyDoplneni!$C$7:$T$126,11,0)</f>
        <v>0</v>
      </c>
      <c r="M19" s="9">
        <f>VLOOKUP($B19,[1]VysledkyDoplneni!$C$7:$T$126,12,0)</f>
        <v>0</v>
      </c>
      <c r="N19" s="9">
        <f>VLOOKUP($B19,[1]VysledkyDoplneni!$C$7:$T$126,13,0)</f>
        <v>0</v>
      </c>
      <c r="O19" s="9">
        <f>VLOOKUP($B19,[1]VysledkyDoplneni!$C$7:$T$126,14,0)</f>
        <v>0</v>
      </c>
      <c r="P19" s="9">
        <f>VLOOKUP($B19,[1]VysledkyDoplneni!$C$7:$T$126,15,0)</f>
        <v>0</v>
      </c>
      <c r="Q19" s="9">
        <f>VLOOKUP($B19,[1]VysledkyDoplneni!$C$7:$T$126,16,0)</f>
        <v>0</v>
      </c>
      <c r="R19" s="9">
        <f>VLOOKUP($B19,[1]VysledkyDoplneni!$C$7:$T$126,17,0)</f>
        <v>0</v>
      </c>
      <c r="S19" s="7">
        <f>VLOOKUP($B19,[1]VysledkyDoplneni!$C$7:$T$126,18,0)</f>
        <v>0</v>
      </c>
      <c r="T19" s="10"/>
      <c r="U19" s="11">
        <f t="shared" si="0"/>
        <v>107</v>
      </c>
      <c r="V19" s="12">
        <v>0.71333333333333337</v>
      </c>
    </row>
    <row r="20" spans="1:22" ht="20.25">
      <c r="A20" s="5">
        <v>13</v>
      </c>
      <c r="B20" s="6" t="str">
        <f>IF([1]Vstup!C95&lt;&gt;"",[1]Vstup!C95,"")</f>
        <v>Štengl Jiří</v>
      </c>
      <c r="C20" s="7" t="str">
        <f>IF([1]Vstup!C95&lt;&gt;"",[1]Vstup!D95,"")</f>
        <v>A</v>
      </c>
      <c r="D20" s="8">
        <f>VLOOKUP($B20,[1]VysledkyDoplneni!$C$7:$T$126,3,0)</f>
        <v>16</v>
      </c>
      <c r="E20" s="9">
        <f>VLOOKUP($B20,[1]VysledkyDoplneni!$C$7:$T$126,4,0)</f>
        <v>19</v>
      </c>
      <c r="F20" s="9">
        <f>VLOOKUP($B20,[1]VysledkyDoplneni!$C$7:$T$126,5,0)</f>
        <v>13</v>
      </c>
      <c r="G20" s="9">
        <f>VLOOKUP($B20,[1]VysledkyDoplneni!$C$7:$T$126,6,0)</f>
        <v>20</v>
      </c>
      <c r="H20" s="9">
        <f>VLOOKUP($B20,[1]VysledkyDoplneni!$C$7:$T$126,7,0)</f>
        <v>16</v>
      </c>
      <c r="I20" s="9">
        <f>VLOOKUP($B20,[1]VysledkyDoplneni!$C$7:$T$126,8,0)</f>
        <v>22</v>
      </c>
      <c r="J20" s="9">
        <f>VLOOKUP($B20,[1]VysledkyDoplneni!$C$7:$T$126,9,0)</f>
        <v>0</v>
      </c>
      <c r="K20" s="9">
        <f>VLOOKUP($B20,[1]VysledkyDoplneni!$C$7:$T$126,10,0)</f>
        <v>0</v>
      </c>
      <c r="L20" s="9">
        <f>VLOOKUP($B20,[1]VysledkyDoplneni!$C$7:$T$126,11,0)</f>
        <v>0</v>
      </c>
      <c r="M20" s="9">
        <f>VLOOKUP($B20,[1]VysledkyDoplneni!$C$7:$T$126,12,0)</f>
        <v>0</v>
      </c>
      <c r="N20" s="9">
        <f>VLOOKUP($B20,[1]VysledkyDoplneni!$C$7:$T$126,13,0)</f>
        <v>0</v>
      </c>
      <c r="O20" s="9">
        <f>VLOOKUP($B20,[1]VysledkyDoplneni!$C$7:$T$126,14,0)</f>
        <v>0</v>
      </c>
      <c r="P20" s="9">
        <f>VLOOKUP($B20,[1]VysledkyDoplneni!$C$7:$T$126,15,0)</f>
        <v>0</v>
      </c>
      <c r="Q20" s="9">
        <f>VLOOKUP($B20,[1]VysledkyDoplneni!$C$7:$T$126,16,0)</f>
        <v>0</v>
      </c>
      <c r="R20" s="9">
        <f>VLOOKUP($B20,[1]VysledkyDoplneni!$C$7:$T$126,17,0)</f>
        <v>0</v>
      </c>
      <c r="S20" s="7">
        <f>VLOOKUP($B20,[1]VysledkyDoplneni!$C$7:$T$126,18,0)</f>
        <v>0</v>
      </c>
      <c r="T20" s="10"/>
      <c r="U20" s="11">
        <f t="shared" si="0"/>
        <v>106</v>
      </c>
      <c r="V20" s="12">
        <v>0.70666666666666667</v>
      </c>
    </row>
    <row r="21" spans="1:22" ht="20.25">
      <c r="A21" s="5">
        <v>14</v>
      </c>
      <c r="B21" s="6" t="str">
        <f>IF([1]Vstup!C48&lt;&gt;"",[1]Vstup!C48,"")</f>
        <v>Štícha Lubomír</v>
      </c>
      <c r="C21" s="7" t="str">
        <f>IF([1]Vstup!C48&lt;&gt;"",[1]Vstup!D48,"")</f>
        <v>A</v>
      </c>
      <c r="D21" s="8">
        <f>VLOOKUP($B21,[1]VysledkyDoplneni!$C$7:$T$126,3,0)</f>
        <v>19</v>
      </c>
      <c r="E21" s="9">
        <f>VLOOKUP($B21,[1]VysledkyDoplneni!$C$7:$T$126,4,0)</f>
        <v>17</v>
      </c>
      <c r="F21" s="9">
        <f>VLOOKUP($B21,[1]VysledkyDoplneni!$C$7:$T$126,5,0)</f>
        <v>19</v>
      </c>
      <c r="G21" s="9">
        <f>VLOOKUP($B21,[1]VysledkyDoplneni!$C$7:$T$126,6,0)</f>
        <v>17</v>
      </c>
      <c r="H21" s="9">
        <f>VLOOKUP($B21,[1]VysledkyDoplneni!$C$7:$T$126,7,0)</f>
        <v>17</v>
      </c>
      <c r="I21" s="9">
        <f>VLOOKUP($B21,[1]VysledkyDoplneni!$C$7:$T$126,8,0)</f>
        <v>16</v>
      </c>
      <c r="J21" s="9">
        <f>VLOOKUP($B21,[1]VysledkyDoplneni!$C$7:$T$126,9,0)</f>
        <v>0</v>
      </c>
      <c r="K21" s="9">
        <f>VLOOKUP($B21,[1]VysledkyDoplneni!$C$7:$T$126,10,0)</f>
        <v>0</v>
      </c>
      <c r="L21" s="9">
        <f>VLOOKUP($B21,[1]VysledkyDoplneni!$C$7:$T$126,11,0)</f>
        <v>0</v>
      </c>
      <c r="M21" s="9">
        <f>VLOOKUP($B21,[1]VysledkyDoplneni!$C$7:$T$126,12,0)</f>
        <v>0</v>
      </c>
      <c r="N21" s="9">
        <f>VLOOKUP($B21,[1]VysledkyDoplneni!$C$7:$T$126,13,0)</f>
        <v>0</v>
      </c>
      <c r="O21" s="9">
        <f>VLOOKUP($B21,[1]VysledkyDoplneni!$C$7:$T$126,14,0)</f>
        <v>0</v>
      </c>
      <c r="P21" s="9">
        <f>VLOOKUP($B21,[1]VysledkyDoplneni!$C$7:$T$126,15,0)</f>
        <v>0</v>
      </c>
      <c r="Q21" s="9">
        <f>VLOOKUP($B21,[1]VysledkyDoplneni!$C$7:$T$126,16,0)</f>
        <v>0</v>
      </c>
      <c r="R21" s="9">
        <f>VLOOKUP($B21,[1]VysledkyDoplneni!$C$7:$T$126,17,0)</f>
        <v>0</v>
      </c>
      <c r="S21" s="7">
        <f>VLOOKUP($B21,[1]VysledkyDoplneni!$C$7:$T$126,18,0)</f>
        <v>0</v>
      </c>
      <c r="T21" s="10"/>
      <c r="U21" s="11">
        <f t="shared" si="0"/>
        <v>105</v>
      </c>
      <c r="V21" s="12">
        <v>0.7</v>
      </c>
    </row>
    <row r="22" spans="1:22" ht="20.25">
      <c r="A22" s="5">
        <v>15</v>
      </c>
      <c r="B22" s="6" t="str">
        <f>IF([1]Vstup!C66&lt;&gt;"",[1]Vstup!C66,"")</f>
        <v>Komárek Josef</v>
      </c>
      <c r="C22" s="7" t="str">
        <f>IF([1]Vstup!C66&lt;&gt;"",[1]Vstup!D66,"")</f>
        <v>A</v>
      </c>
      <c r="D22" s="8">
        <f>VLOOKUP($B22,[1]VysledkyDoplneni!$C$7:$T$126,3,0)</f>
        <v>13</v>
      </c>
      <c r="E22" s="9">
        <f>VLOOKUP($B22,[1]VysledkyDoplneni!$C$7:$T$126,4,0)</f>
        <v>11</v>
      </c>
      <c r="F22" s="9">
        <f>VLOOKUP($B22,[1]VysledkyDoplneni!$C$7:$T$126,5,0)</f>
        <v>17</v>
      </c>
      <c r="G22" s="9">
        <f>VLOOKUP($B22,[1]VysledkyDoplneni!$C$7:$T$126,6,0)</f>
        <v>20</v>
      </c>
      <c r="H22" s="9">
        <f>VLOOKUP($B22,[1]VysledkyDoplneni!$C$7:$T$126,7,0)</f>
        <v>17</v>
      </c>
      <c r="I22" s="9">
        <f>VLOOKUP($B22,[1]VysledkyDoplneni!$C$7:$T$126,8,0)</f>
        <v>21</v>
      </c>
      <c r="J22" s="9">
        <f>VLOOKUP($B22,[1]VysledkyDoplneni!$C$7:$T$126,9,0)</f>
        <v>0</v>
      </c>
      <c r="K22" s="9">
        <f>VLOOKUP($B22,[1]VysledkyDoplneni!$C$7:$T$126,10,0)</f>
        <v>0</v>
      </c>
      <c r="L22" s="9">
        <f>VLOOKUP($B22,[1]VysledkyDoplneni!$C$7:$T$126,11,0)</f>
        <v>0</v>
      </c>
      <c r="M22" s="9">
        <f>VLOOKUP($B22,[1]VysledkyDoplneni!$C$7:$T$126,12,0)</f>
        <v>0</v>
      </c>
      <c r="N22" s="9">
        <f>VLOOKUP($B22,[1]VysledkyDoplneni!$C$7:$T$126,13,0)</f>
        <v>0</v>
      </c>
      <c r="O22" s="9">
        <f>VLOOKUP($B22,[1]VysledkyDoplneni!$C$7:$T$126,14,0)</f>
        <v>0</v>
      </c>
      <c r="P22" s="9">
        <f>VLOOKUP($B22,[1]VysledkyDoplneni!$C$7:$T$126,15,0)</f>
        <v>0</v>
      </c>
      <c r="Q22" s="9">
        <f>VLOOKUP($B22,[1]VysledkyDoplneni!$C$7:$T$126,16,0)</f>
        <v>0</v>
      </c>
      <c r="R22" s="9">
        <f>VLOOKUP($B22,[1]VysledkyDoplneni!$C$7:$T$126,17,0)</f>
        <v>0</v>
      </c>
      <c r="S22" s="7">
        <f>VLOOKUP($B22,[1]VysledkyDoplneni!$C$7:$T$126,18,0)</f>
        <v>0</v>
      </c>
      <c r="T22" s="10"/>
      <c r="U22" s="11">
        <f t="shared" si="0"/>
        <v>99</v>
      </c>
      <c r="V22" s="12">
        <v>0.66</v>
      </c>
    </row>
    <row r="23" spans="1:22" ht="21" thickBot="1">
      <c r="A23" s="13">
        <v>16</v>
      </c>
      <c r="B23" s="14" t="str">
        <f>IF([1]Vstup!C18&lt;&gt;"",[1]Vstup!C18,"")</f>
        <v>Hřebec Jan</v>
      </c>
      <c r="C23" s="15" t="str">
        <f>IF([1]Vstup!C18&lt;&gt;"",[1]Vstup!D18,"")</f>
        <v>A</v>
      </c>
      <c r="D23" s="16">
        <f>VLOOKUP($B23,[1]VysledkyDoplneni!$C$7:$T$126,3,0)</f>
        <v>24</v>
      </c>
      <c r="E23" s="17">
        <f>VLOOKUP($B23,[1]VysledkyDoplneni!$C$7:$T$126,4,0)</f>
        <v>17</v>
      </c>
      <c r="F23" s="17">
        <f>VLOOKUP($B23,[1]VysledkyDoplneni!$C$7:$T$126,5,0)</f>
        <v>0</v>
      </c>
      <c r="G23" s="17">
        <f>VLOOKUP($B23,[1]VysledkyDoplneni!$C$7:$T$126,6,0)</f>
        <v>13</v>
      </c>
      <c r="H23" s="17">
        <f>VLOOKUP($B23,[1]VysledkyDoplneni!$C$7:$T$126,7,0)</f>
        <v>0</v>
      </c>
      <c r="I23" s="17">
        <f>VLOOKUP($B23,[1]VysledkyDoplneni!$C$7:$T$126,8,0)</f>
        <v>0</v>
      </c>
      <c r="J23" s="17">
        <f>VLOOKUP($B23,[1]VysledkyDoplneni!$C$7:$T$126,9,0)</f>
        <v>0</v>
      </c>
      <c r="K23" s="17">
        <f>VLOOKUP($B23,[1]VysledkyDoplneni!$C$7:$T$126,10,0)</f>
        <v>0</v>
      </c>
      <c r="L23" s="17">
        <f>VLOOKUP($B23,[1]VysledkyDoplneni!$C$7:$T$126,11,0)</f>
        <v>0</v>
      </c>
      <c r="M23" s="17">
        <f>VLOOKUP($B23,[1]VysledkyDoplneni!$C$7:$T$126,12,0)</f>
        <v>0</v>
      </c>
      <c r="N23" s="17">
        <f>VLOOKUP($B23,[1]VysledkyDoplneni!$C$7:$T$126,13,0)</f>
        <v>0</v>
      </c>
      <c r="O23" s="17">
        <f>VLOOKUP($B23,[1]VysledkyDoplneni!$C$7:$T$126,14,0)</f>
        <v>0</v>
      </c>
      <c r="P23" s="17">
        <f>VLOOKUP($B23,[1]VysledkyDoplneni!$C$7:$T$126,15,0)</f>
        <v>0</v>
      </c>
      <c r="Q23" s="17">
        <f>VLOOKUP($B23,[1]VysledkyDoplneni!$C$7:$T$126,16,0)</f>
        <v>0</v>
      </c>
      <c r="R23" s="17">
        <f>VLOOKUP($B23,[1]VysledkyDoplneni!$C$7:$T$126,17,0)</f>
        <v>0</v>
      </c>
      <c r="S23" s="15">
        <f>VLOOKUP($B23,[1]VysledkyDoplneni!$C$7:$T$126,18,0)</f>
        <v>0</v>
      </c>
      <c r="T23" s="18"/>
      <c r="U23" s="19">
        <f t="shared" si="0"/>
        <v>54</v>
      </c>
      <c r="V23" s="20">
        <v>0.72</v>
      </c>
    </row>
    <row r="24" spans="1:22" ht="21" thickTop="1">
      <c r="A24" s="21">
        <v>1</v>
      </c>
      <c r="B24" s="22" t="str">
        <f>IF([1]Vstup!C45&lt;&gt;"",[1]Vstup!C45,"")</f>
        <v>Koloc Martin</v>
      </c>
      <c r="C24" s="23" t="str">
        <f>IF([1]Vstup!C45&lt;&gt;"",[1]Vstup!D45,"")</f>
        <v>B</v>
      </c>
      <c r="D24" s="24">
        <f>VLOOKUP($B24,[1]VysledkyDoplneni!$C$7:$T$126,3,0)</f>
        <v>18</v>
      </c>
      <c r="E24" s="25">
        <f>VLOOKUP($B24,[1]VysledkyDoplneni!$C$7:$T$126,4,0)</f>
        <v>20</v>
      </c>
      <c r="F24" s="25">
        <f>VLOOKUP($B24,[1]VysledkyDoplneni!$C$7:$T$126,5,0)</f>
        <v>18</v>
      </c>
      <c r="G24" s="25">
        <f>VLOOKUP($B24,[1]VysledkyDoplneni!$C$7:$T$126,6,0)</f>
        <v>22</v>
      </c>
      <c r="H24" s="25">
        <f>VLOOKUP($B24,[1]VysledkyDoplneni!$C$7:$T$126,7,0)</f>
        <v>19</v>
      </c>
      <c r="I24" s="25">
        <f>VLOOKUP($B24,[1]VysledkyDoplneni!$C$7:$T$126,8,0)</f>
        <v>19</v>
      </c>
      <c r="J24" s="25">
        <f>VLOOKUP($B24,[1]VysledkyDoplneni!$C$7:$T$126,9,0)</f>
        <v>0</v>
      </c>
      <c r="K24" s="25">
        <f>VLOOKUP($B24,[1]VysledkyDoplneni!$C$7:$T$126,10,0)</f>
        <v>0</v>
      </c>
      <c r="L24" s="25">
        <f>VLOOKUP($B24,[1]VysledkyDoplneni!$C$7:$T$126,11,0)</f>
        <v>0</v>
      </c>
      <c r="M24" s="25">
        <f>VLOOKUP($B24,[1]VysledkyDoplneni!$C$7:$T$126,12,0)</f>
        <v>0</v>
      </c>
      <c r="N24" s="25">
        <f>VLOOKUP($B24,[1]VysledkyDoplneni!$C$7:$T$126,13,0)</f>
        <v>0</v>
      </c>
      <c r="O24" s="25">
        <f>VLOOKUP($B24,[1]VysledkyDoplneni!$C$7:$T$126,14,0)</f>
        <v>0</v>
      </c>
      <c r="P24" s="25">
        <f>VLOOKUP($B24,[1]VysledkyDoplneni!$C$7:$T$126,15,0)</f>
        <v>0</v>
      </c>
      <c r="Q24" s="25">
        <f>VLOOKUP($B24,[1]VysledkyDoplneni!$C$7:$T$126,16,0)</f>
        <v>0</v>
      </c>
      <c r="R24" s="25">
        <f>VLOOKUP($B24,[1]VysledkyDoplneni!$C$7:$T$126,17,0)</f>
        <v>0</v>
      </c>
      <c r="S24" s="23">
        <f>VLOOKUP($B24,[1]VysledkyDoplneni!$C$7:$T$126,18,0)</f>
        <v>0</v>
      </c>
      <c r="T24" s="26"/>
      <c r="U24" s="27">
        <f t="shared" si="0"/>
        <v>116</v>
      </c>
      <c r="V24" s="28">
        <v>0.77333333333333332</v>
      </c>
    </row>
    <row r="25" spans="1:22" ht="20.25">
      <c r="A25" s="5">
        <v>2</v>
      </c>
      <c r="B25" s="6" t="str">
        <f>IF([1]Vstup!C99&lt;&gt;"",[1]Vstup!C99,"")</f>
        <v>Honz Petr</v>
      </c>
      <c r="C25" s="7" t="str">
        <f>IF([1]Vstup!C99&lt;&gt;"",[1]Vstup!D99,"")</f>
        <v>B</v>
      </c>
      <c r="D25" s="8">
        <f>VLOOKUP($B25,[1]VysledkyDoplneni!$C$7:$T$126,3,0)</f>
        <v>20</v>
      </c>
      <c r="E25" s="9">
        <f>VLOOKUP($B25,[1]VysledkyDoplneni!$C$7:$T$126,4,0)</f>
        <v>17</v>
      </c>
      <c r="F25" s="9">
        <f>VLOOKUP($B25,[1]VysledkyDoplneni!$C$7:$T$126,5,0)</f>
        <v>16</v>
      </c>
      <c r="G25" s="9">
        <f>VLOOKUP($B25,[1]VysledkyDoplneni!$C$7:$T$126,6,0)</f>
        <v>20</v>
      </c>
      <c r="H25" s="9">
        <f>VLOOKUP($B25,[1]VysledkyDoplneni!$C$7:$T$126,7,0)</f>
        <v>17</v>
      </c>
      <c r="I25" s="9">
        <f>VLOOKUP($B25,[1]VysledkyDoplneni!$C$7:$T$126,8,0)</f>
        <v>22</v>
      </c>
      <c r="J25" s="9">
        <f>VLOOKUP($B25,[1]VysledkyDoplneni!$C$7:$T$126,9,0)</f>
        <v>0</v>
      </c>
      <c r="K25" s="9">
        <f>VLOOKUP($B25,[1]VysledkyDoplneni!$C$7:$T$126,10,0)</f>
        <v>0</v>
      </c>
      <c r="L25" s="9">
        <f>VLOOKUP($B25,[1]VysledkyDoplneni!$C$7:$T$126,11,0)</f>
        <v>0</v>
      </c>
      <c r="M25" s="9">
        <f>VLOOKUP($B25,[1]VysledkyDoplneni!$C$7:$T$126,12,0)</f>
        <v>0</v>
      </c>
      <c r="N25" s="9">
        <f>VLOOKUP($B25,[1]VysledkyDoplneni!$C$7:$T$126,13,0)</f>
        <v>0</v>
      </c>
      <c r="O25" s="9">
        <f>VLOOKUP($B25,[1]VysledkyDoplneni!$C$7:$T$126,14,0)</f>
        <v>0</v>
      </c>
      <c r="P25" s="9">
        <f>VLOOKUP($B25,[1]VysledkyDoplneni!$C$7:$T$126,15,0)</f>
        <v>0</v>
      </c>
      <c r="Q25" s="9">
        <f>VLOOKUP($B25,[1]VysledkyDoplneni!$C$7:$T$126,16,0)</f>
        <v>0</v>
      </c>
      <c r="R25" s="9">
        <f>VLOOKUP($B25,[1]VysledkyDoplneni!$C$7:$T$126,17,0)</f>
        <v>0</v>
      </c>
      <c r="S25" s="7">
        <f>VLOOKUP($B25,[1]VysledkyDoplneni!$C$7:$T$126,18,0)</f>
        <v>0</v>
      </c>
      <c r="T25" s="10"/>
      <c r="U25" s="11">
        <f t="shared" si="0"/>
        <v>112</v>
      </c>
      <c r="V25" s="12">
        <v>0.7466666666666667</v>
      </c>
    </row>
    <row r="26" spans="1:22" ht="20.25">
      <c r="A26" s="5">
        <v>3</v>
      </c>
      <c r="B26" s="6" t="str">
        <f>IF([1]Vstup!C44&lt;&gt;"",[1]Vstup!C44,"")</f>
        <v>Sokola Bronislav</v>
      </c>
      <c r="C26" s="7" t="str">
        <f>IF([1]Vstup!C44&lt;&gt;"",[1]Vstup!D44,"")</f>
        <v>B</v>
      </c>
      <c r="D26" s="8">
        <f>VLOOKUP($B26,[1]VysledkyDoplneni!$C$7:$T$126,3,0)</f>
        <v>17</v>
      </c>
      <c r="E26" s="9">
        <f>VLOOKUP($B26,[1]VysledkyDoplneni!$C$7:$T$126,4,0)</f>
        <v>20</v>
      </c>
      <c r="F26" s="9">
        <f>VLOOKUP($B26,[1]VysledkyDoplneni!$C$7:$T$126,5,0)</f>
        <v>17</v>
      </c>
      <c r="G26" s="9">
        <f>VLOOKUP($B26,[1]VysledkyDoplneni!$C$7:$T$126,6,0)</f>
        <v>15</v>
      </c>
      <c r="H26" s="9">
        <f>VLOOKUP($B26,[1]VysledkyDoplneni!$C$7:$T$126,7,0)</f>
        <v>21</v>
      </c>
      <c r="I26" s="9">
        <f>VLOOKUP($B26,[1]VysledkyDoplneni!$C$7:$T$126,8,0)</f>
        <v>21</v>
      </c>
      <c r="J26" s="9">
        <f>VLOOKUP($B26,[1]VysledkyDoplneni!$C$7:$T$126,9,0)</f>
        <v>0</v>
      </c>
      <c r="K26" s="9">
        <f>VLOOKUP($B26,[1]VysledkyDoplneni!$C$7:$T$126,10,0)</f>
        <v>0</v>
      </c>
      <c r="L26" s="9">
        <f>VLOOKUP($B26,[1]VysledkyDoplneni!$C$7:$T$126,11,0)</f>
        <v>0</v>
      </c>
      <c r="M26" s="9">
        <f>VLOOKUP($B26,[1]VysledkyDoplneni!$C$7:$T$126,12,0)</f>
        <v>0</v>
      </c>
      <c r="N26" s="9">
        <f>VLOOKUP($B26,[1]VysledkyDoplneni!$C$7:$T$126,13,0)</f>
        <v>0</v>
      </c>
      <c r="O26" s="9">
        <f>VLOOKUP($B26,[1]VysledkyDoplneni!$C$7:$T$126,14,0)</f>
        <v>0</v>
      </c>
      <c r="P26" s="9">
        <f>VLOOKUP($B26,[1]VysledkyDoplneni!$C$7:$T$126,15,0)</f>
        <v>0</v>
      </c>
      <c r="Q26" s="9">
        <f>VLOOKUP($B26,[1]VysledkyDoplneni!$C$7:$T$126,16,0)</f>
        <v>0</v>
      </c>
      <c r="R26" s="9">
        <f>VLOOKUP($B26,[1]VysledkyDoplneni!$C$7:$T$126,17,0)</f>
        <v>0</v>
      </c>
      <c r="S26" s="7">
        <f>VLOOKUP($B26,[1]VysledkyDoplneni!$C$7:$T$126,18,0)</f>
        <v>0</v>
      </c>
      <c r="T26" s="10"/>
      <c r="U26" s="11">
        <f t="shared" si="0"/>
        <v>111</v>
      </c>
      <c r="V26" s="12">
        <v>0.74</v>
      </c>
    </row>
    <row r="27" spans="1:22" ht="20.25">
      <c r="A27" s="5">
        <v>4</v>
      </c>
      <c r="B27" s="6" t="str">
        <f>IF([1]Vstup!C79&lt;&gt;"",[1]Vstup!C79,"")</f>
        <v>Škrna Jiří</v>
      </c>
      <c r="C27" s="7" t="str">
        <f>IF([1]Vstup!C79&lt;&gt;"",[1]Vstup!D79,"")</f>
        <v>B</v>
      </c>
      <c r="D27" s="8">
        <f>VLOOKUP($B27,[1]VysledkyDoplneni!$C$7:$T$126,3,0)</f>
        <v>19</v>
      </c>
      <c r="E27" s="9">
        <f>VLOOKUP($B27,[1]VysledkyDoplneni!$C$7:$T$126,4,0)</f>
        <v>13</v>
      </c>
      <c r="F27" s="9">
        <f>VLOOKUP($B27,[1]VysledkyDoplneni!$C$7:$T$126,5,0)</f>
        <v>19</v>
      </c>
      <c r="G27" s="9">
        <f>VLOOKUP($B27,[1]VysledkyDoplneni!$C$7:$T$126,6,0)</f>
        <v>17</v>
      </c>
      <c r="H27" s="9">
        <f>VLOOKUP($B27,[1]VysledkyDoplneni!$C$7:$T$126,7,0)</f>
        <v>20</v>
      </c>
      <c r="I27" s="9">
        <f>VLOOKUP($B27,[1]VysledkyDoplneni!$C$7:$T$126,8,0)</f>
        <v>22</v>
      </c>
      <c r="J27" s="9">
        <f>VLOOKUP($B27,[1]VysledkyDoplneni!$C$7:$T$126,9,0)</f>
        <v>0</v>
      </c>
      <c r="K27" s="9">
        <f>VLOOKUP($B27,[1]VysledkyDoplneni!$C$7:$T$126,10,0)</f>
        <v>0</v>
      </c>
      <c r="L27" s="9">
        <f>VLOOKUP($B27,[1]VysledkyDoplneni!$C$7:$T$126,11,0)</f>
        <v>0</v>
      </c>
      <c r="M27" s="9">
        <f>VLOOKUP($B27,[1]VysledkyDoplneni!$C$7:$T$126,12,0)</f>
        <v>0</v>
      </c>
      <c r="N27" s="9">
        <f>VLOOKUP($B27,[1]VysledkyDoplneni!$C$7:$T$126,13,0)</f>
        <v>0</v>
      </c>
      <c r="O27" s="9">
        <f>VLOOKUP($B27,[1]VysledkyDoplneni!$C$7:$T$126,14,0)</f>
        <v>0</v>
      </c>
      <c r="P27" s="9">
        <f>VLOOKUP($B27,[1]VysledkyDoplneni!$C$7:$T$126,15,0)</f>
        <v>0</v>
      </c>
      <c r="Q27" s="9">
        <f>VLOOKUP($B27,[1]VysledkyDoplneni!$C$7:$T$126,16,0)</f>
        <v>0</v>
      </c>
      <c r="R27" s="9">
        <f>VLOOKUP($B27,[1]VysledkyDoplneni!$C$7:$T$126,17,0)</f>
        <v>0</v>
      </c>
      <c r="S27" s="7">
        <f>VLOOKUP($B27,[1]VysledkyDoplneni!$C$7:$T$126,18,0)</f>
        <v>0</v>
      </c>
      <c r="T27" s="10"/>
      <c r="U27" s="11">
        <f t="shared" si="0"/>
        <v>110</v>
      </c>
      <c r="V27" s="12">
        <v>0.73333333333333328</v>
      </c>
    </row>
    <row r="28" spans="1:22" ht="20.25">
      <c r="A28" s="5">
        <v>5</v>
      </c>
      <c r="B28" s="6" t="str">
        <f>IF([1]Vstup!C29&lt;&gt;"",[1]Vstup!C29,"")</f>
        <v>Mikulka Peter</v>
      </c>
      <c r="C28" s="7" t="str">
        <f>IF([1]Vstup!C29&lt;&gt;"",[1]Vstup!D29,"")</f>
        <v>B</v>
      </c>
      <c r="D28" s="8">
        <f>VLOOKUP($B28,[1]VysledkyDoplneni!$C$7:$T$126,3,0)</f>
        <v>18</v>
      </c>
      <c r="E28" s="9">
        <f>VLOOKUP($B28,[1]VysledkyDoplneni!$C$7:$T$126,4,0)</f>
        <v>16</v>
      </c>
      <c r="F28" s="9">
        <f>VLOOKUP($B28,[1]VysledkyDoplneni!$C$7:$T$126,5,0)</f>
        <v>14</v>
      </c>
      <c r="G28" s="9">
        <f>VLOOKUP($B28,[1]VysledkyDoplneni!$C$7:$T$126,6,0)</f>
        <v>20</v>
      </c>
      <c r="H28" s="9">
        <f>VLOOKUP($B28,[1]VysledkyDoplneni!$C$7:$T$126,7,0)</f>
        <v>19</v>
      </c>
      <c r="I28" s="9">
        <f>VLOOKUP($B28,[1]VysledkyDoplneni!$C$7:$T$126,8,0)</f>
        <v>21</v>
      </c>
      <c r="J28" s="9">
        <f>VLOOKUP($B28,[1]VysledkyDoplneni!$C$7:$T$126,9,0)</f>
        <v>0</v>
      </c>
      <c r="K28" s="9">
        <f>VLOOKUP($B28,[1]VysledkyDoplneni!$C$7:$T$126,10,0)</f>
        <v>0</v>
      </c>
      <c r="L28" s="9">
        <f>VLOOKUP($B28,[1]VysledkyDoplneni!$C$7:$T$126,11,0)</f>
        <v>0</v>
      </c>
      <c r="M28" s="9">
        <f>VLOOKUP($B28,[1]VysledkyDoplneni!$C$7:$T$126,12,0)</f>
        <v>0</v>
      </c>
      <c r="N28" s="9">
        <f>VLOOKUP($B28,[1]VysledkyDoplneni!$C$7:$T$126,13,0)</f>
        <v>0</v>
      </c>
      <c r="O28" s="9">
        <f>VLOOKUP($B28,[1]VysledkyDoplneni!$C$7:$T$126,14,0)</f>
        <v>0</v>
      </c>
      <c r="P28" s="9">
        <f>VLOOKUP($B28,[1]VysledkyDoplneni!$C$7:$T$126,15,0)</f>
        <v>0</v>
      </c>
      <c r="Q28" s="9">
        <f>VLOOKUP($B28,[1]VysledkyDoplneni!$C$7:$T$126,16,0)</f>
        <v>0</v>
      </c>
      <c r="R28" s="9">
        <f>VLOOKUP($B28,[1]VysledkyDoplneni!$C$7:$T$126,17,0)</f>
        <v>0</v>
      </c>
      <c r="S28" s="7">
        <f>VLOOKUP($B28,[1]VysledkyDoplneni!$C$7:$T$126,18,0)</f>
        <v>0</v>
      </c>
      <c r="T28" s="10"/>
      <c r="U28" s="11">
        <f t="shared" si="0"/>
        <v>108</v>
      </c>
      <c r="V28" s="12">
        <v>0.72</v>
      </c>
    </row>
    <row r="29" spans="1:22" ht="20.25">
      <c r="A29" s="5">
        <v>6</v>
      </c>
      <c r="B29" s="6" t="str">
        <f>IF([1]Vstup!C101&lt;&gt;"",[1]Vstup!C101,"")</f>
        <v>Hertl Igor</v>
      </c>
      <c r="C29" s="7" t="str">
        <f>IF([1]Vstup!C101&lt;&gt;"",[1]Vstup!D101,"")</f>
        <v>B</v>
      </c>
      <c r="D29" s="8">
        <f>VLOOKUP($B29,[1]VysledkyDoplneni!$C$7:$T$126,3,0)</f>
        <v>21</v>
      </c>
      <c r="E29" s="9">
        <f>VLOOKUP($B29,[1]VysledkyDoplneni!$C$7:$T$126,4,0)</f>
        <v>15</v>
      </c>
      <c r="F29" s="9">
        <f>VLOOKUP($B29,[1]VysledkyDoplneni!$C$7:$T$126,5,0)</f>
        <v>16</v>
      </c>
      <c r="G29" s="9">
        <f>VLOOKUP($B29,[1]VysledkyDoplneni!$C$7:$T$126,6,0)</f>
        <v>15</v>
      </c>
      <c r="H29" s="9">
        <f>VLOOKUP($B29,[1]VysledkyDoplneni!$C$7:$T$126,7,0)</f>
        <v>21</v>
      </c>
      <c r="I29" s="9">
        <f>VLOOKUP($B29,[1]VysledkyDoplneni!$C$7:$T$126,8,0)</f>
        <v>20</v>
      </c>
      <c r="J29" s="9">
        <f>VLOOKUP($B29,[1]VysledkyDoplneni!$C$7:$T$126,9,0)</f>
        <v>0</v>
      </c>
      <c r="K29" s="9">
        <f>VLOOKUP($B29,[1]VysledkyDoplneni!$C$7:$T$126,10,0)</f>
        <v>0</v>
      </c>
      <c r="L29" s="9">
        <f>VLOOKUP($B29,[1]VysledkyDoplneni!$C$7:$T$126,11,0)</f>
        <v>0</v>
      </c>
      <c r="M29" s="9">
        <f>VLOOKUP($B29,[1]VysledkyDoplneni!$C$7:$T$126,12,0)</f>
        <v>0</v>
      </c>
      <c r="N29" s="9">
        <f>VLOOKUP($B29,[1]VysledkyDoplneni!$C$7:$T$126,13,0)</f>
        <v>0</v>
      </c>
      <c r="O29" s="9">
        <f>VLOOKUP($B29,[1]VysledkyDoplneni!$C$7:$T$126,14,0)</f>
        <v>0</v>
      </c>
      <c r="P29" s="9">
        <f>VLOOKUP($B29,[1]VysledkyDoplneni!$C$7:$T$126,15,0)</f>
        <v>0</v>
      </c>
      <c r="Q29" s="9">
        <f>VLOOKUP($B29,[1]VysledkyDoplneni!$C$7:$T$126,16,0)</f>
        <v>0</v>
      </c>
      <c r="R29" s="9">
        <f>VLOOKUP($B29,[1]VysledkyDoplneni!$C$7:$T$126,17,0)</f>
        <v>0</v>
      </c>
      <c r="S29" s="7">
        <f>VLOOKUP($B29,[1]VysledkyDoplneni!$C$7:$T$126,18,0)</f>
        <v>0</v>
      </c>
      <c r="T29" s="10"/>
      <c r="U29" s="11">
        <f t="shared" si="0"/>
        <v>108</v>
      </c>
      <c r="V29" s="12">
        <v>0.72</v>
      </c>
    </row>
    <row r="30" spans="1:22" ht="20.25">
      <c r="A30" s="5">
        <v>7</v>
      </c>
      <c r="B30" s="6" t="str">
        <f>IF([1]Vstup!C14&lt;&gt;"",[1]Vstup!C14,"")</f>
        <v>Kopáček Pavel</v>
      </c>
      <c r="C30" s="7" t="str">
        <f>IF([1]Vstup!C14&lt;&gt;"",[1]Vstup!D14,"")</f>
        <v>B</v>
      </c>
      <c r="D30" s="8">
        <f>VLOOKUP($B30,[1]VysledkyDoplneni!$C$7:$T$126,3,0)</f>
        <v>20</v>
      </c>
      <c r="E30" s="9">
        <f>VLOOKUP($B30,[1]VysledkyDoplneni!$C$7:$T$126,4,0)</f>
        <v>14</v>
      </c>
      <c r="F30" s="9">
        <f>VLOOKUP($B30,[1]VysledkyDoplneni!$C$7:$T$126,5,0)</f>
        <v>17</v>
      </c>
      <c r="G30" s="9">
        <f>VLOOKUP($B30,[1]VysledkyDoplneni!$C$7:$T$126,6,0)</f>
        <v>15</v>
      </c>
      <c r="H30" s="9">
        <f>VLOOKUP($B30,[1]VysledkyDoplneni!$C$7:$T$126,7,0)</f>
        <v>21</v>
      </c>
      <c r="I30" s="9">
        <f>VLOOKUP($B30,[1]VysledkyDoplneni!$C$7:$T$126,8,0)</f>
        <v>18</v>
      </c>
      <c r="J30" s="9">
        <f>VLOOKUP($B30,[1]VysledkyDoplneni!$C$7:$T$126,9,0)</f>
        <v>0</v>
      </c>
      <c r="K30" s="9">
        <f>VLOOKUP($B30,[1]VysledkyDoplneni!$C$7:$T$126,10,0)</f>
        <v>0</v>
      </c>
      <c r="L30" s="9">
        <f>VLOOKUP($B30,[1]VysledkyDoplneni!$C$7:$T$126,11,0)</f>
        <v>0</v>
      </c>
      <c r="M30" s="9">
        <f>VLOOKUP($B30,[1]VysledkyDoplneni!$C$7:$T$126,12,0)</f>
        <v>0</v>
      </c>
      <c r="N30" s="9">
        <f>VLOOKUP($B30,[1]VysledkyDoplneni!$C$7:$T$126,13,0)</f>
        <v>0</v>
      </c>
      <c r="O30" s="9">
        <f>VLOOKUP($B30,[1]VysledkyDoplneni!$C$7:$T$126,14,0)</f>
        <v>0</v>
      </c>
      <c r="P30" s="9">
        <f>VLOOKUP($B30,[1]VysledkyDoplneni!$C$7:$T$126,15,0)</f>
        <v>0</v>
      </c>
      <c r="Q30" s="9">
        <f>VLOOKUP($B30,[1]VysledkyDoplneni!$C$7:$T$126,16,0)</f>
        <v>0</v>
      </c>
      <c r="R30" s="9">
        <f>VLOOKUP($B30,[1]VysledkyDoplneni!$C$7:$T$126,17,0)</f>
        <v>0</v>
      </c>
      <c r="S30" s="7">
        <f>VLOOKUP($B30,[1]VysledkyDoplneni!$C$7:$T$126,18,0)</f>
        <v>0</v>
      </c>
      <c r="T30" s="10"/>
      <c r="U30" s="11">
        <f t="shared" si="0"/>
        <v>105</v>
      </c>
      <c r="V30" s="12">
        <v>0.7</v>
      </c>
    </row>
    <row r="31" spans="1:22" ht="20.25">
      <c r="A31" s="5">
        <v>8</v>
      </c>
      <c r="B31" s="6" t="str">
        <f>IF([1]Vstup!C76&lt;&gt;"",[1]Vstup!C76,"")</f>
        <v>Lengyel Jiří</v>
      </c>
      <c r="C31" s="7" t="str">
        <f>IF([1]Vstup!C76&lt;&gt;"",[1]Vstup!D76,"")</f>
        <v>B</v>
      </c>
      <c r="D31" s="8">
        <f>VLOOKUP($B31,[1]VysledkyDoplneni!$C$7:$T$126,3,0)</f>
        <v>18</v>
      </c>
      <c r="E31" s="9">
        <f>VLOOKUP($B31,[1]VysledkyDoplneni!$C$7:$T$126,4,0)</f>
        <v>12</v>
      </c>
      <c r="F31" s="9">
        <f>VLOOKUP($B31,[1]VysledkyDoplneni!$C$7:$T$126,5,0)</f>
        <v>17</v>
      </c>
      <c r="G31" s="9">
        <f>VLOOKUP($B31,[1]VysledkyDoplneni!$C$7:$T$126,6,0)</f>
        <v>17</v>
      </c>
      <c r="H31" s="9">
        <f>VLOOKUP($B31,[1]VysledkyDoplneni!$C$7:$T$126,7,0)</f>
        <v>20</v>
      </c>
      <c r="I31" s="9">
        <f>VLOOKUP($B31,[1]VysledkyDoplneni!$C$7:$T$126,8,0)</f>
        <v>20</v>
      </c>
      <c r="J31" s="9">
        <f>VLOOKUP($B31,[1]VysledkyDoplneni!$C$7:$T$126,9,0)</f>
        <v>0</v>
      </c>
      <c r="K31" s="9">
        <f>VLOOKUP($B31,[1]VysledkyDoplneni!$C$7:$T$126,10,0)</f>
        <v>0</v>
      </c>
      <c r="L31" s="9">
        <f>VLOOKUP($B31,[1]VysledkyDoplneni!$C$7:$T$126,11,0)</f>
        <v>0</v>
      </c>
      <c r="M31" s="9">
        <f>VLOOKUP($B31,[1]VysledkyDoplneni!$C$7:$T$126,12,0)</f>
        <v>0</v>
      </c>
      <c r="N31" s="9">
        <f>VLOOKUP($B31,[1]VysledkyDoplneni!$C$7:$T$126,13,0)</f>
        <v>0</v>
      </c>
      <c r="O31" s="9">
        <f>VLOOKUP($B31,[1]VysledkyDoplneni!$C$7:$T$126,14,0)</f>
        <v>0</v>
      </c>
      <c r="P31" s="9">
        <f>VLOOKUP($B31,[1]VysledkyDoplneni!$C$7:$T$126,15,0)</f>
        <v>0</v>
      </c>
      <c r="Q31" s="9">
        <f>VLOOKUP($B31,[1]VysledkyDoplneni!$C$7:$T$126,16,0)</f>
        <v>0</v>
      </c>
      <c r="R31" s="9">
        <f>VLOOKUP($B31,[1]VysledkyDoplneni!$C$7:$T$126,17,0)</f>
        <v>0</v>
      </c>
      <c r="S31" s="7">
        <f>VLOOKUP($B31,[1]VysledkyDoplneni!$C$7:$T$126,18,0)</f>
        <v>0</v>
      </c>
      <c r="T31" s="10"/>
      <c r="U31" s="11">
        <f t="shared" si="0"/>
        <v>104</v>
      </c>
      <c r="V31" s="12">
        <v>0.69333333333333336</v>
      </c>
    </row>
    <row r="32" spans="1:22" ht="20.25">
      <c r="A32" s="5">
        <v>9</v>
      </c>
      <c r="B32" s="6" t="str">
        <f>IF([1]Vstup!C77&lt;&gt;"",[1]Vstup!C77,"")</f>
        <v>Lengyel Ivan</v>
      </c>
      <c r="C32" s="7" t="str">
        <f>IF([1]Vstup!C77&lt;&gt;"",[1]Vstup!D77,"")</f>
        <v>B</v>
      </c>
      <c r="D32" s="8">
        <f>VLOOKUP($B32,[1]VysledkyDoplneni!$C$7:$T$126,3,0)</f>
        <v>21</v>
      </c>
      <c r="E32" s="9">
        <f>VLOOKUP($B32,[1]VysledkyDoplneni!$C$7:$T$126,4,0)</f>
        <v>15</v>
      </c>
      <c r="F32" s="9">
        <f>VLOOKUP($B32,[1]VysledkyDoplneni!$C$7:$T$126,5,0)</f>
        <v>19</v>
      </c>
      <c r="G32" s="9">
        <f>VLOOKUP($B32,[1]VysledkyDoplneni!$C$7:$T$126,6,0)</f>
        <v>18</v>
      </c>
      <c r="H32" s="9">
        <f>VLOOKUP($B32,[1]VysledkyDoplneni!$C$7:$T$126,7,0)</f>
        <v>14</v>
      </c>
      <c r="I32" s="9">
        <f>VLOOKUP($B32,[1]VysledkyDoplneni!$C$7:$T$126,8,0)</f>
        <v>17</v>
      </c>
      <c r="J32" s="9">
        <f>VLOOKUP($B32,[1]VysledkyDoplneni!$C$7:$T$126,9,0)</f>
        <v>0</v>
      </c>
      <c r="K32" s="9">
        <f>VLOOKUP($B32,[1]VysledkyDoplneni!$C$7:$T$126,10,0)</f>
        <v>0</v>
      </c>
      <c r="L32" s="9">
        <f>VLOOKUP($B32,[1]VysledkyDoplneni!$C$7:$T$126,11,0)</f>
        <v>0</v>
      </c>
      <c r="M32" s="9">
        <f>VLOOKUP($B32,[1]VysledkyDoplneni!$C$7:$T$126,12,0)</f>
        <v>0</v>
      </c>
      <c r="N32" s="9">
        <f>VLOOKUP($B32,[1]VysledkyDoplneni!$C$7:$T$126,13,0)</f>
        <v>0</v>
      </c>
      <c r="O32" s="9">
        <f>VLOOKUP($B32,[1]VysledkyDoplneni!$C$7:$T$126,14,0)</f>
        <v>0</v>
      </c>
      <c r="P32" s="9">
        <f>VLOOKUP($B32,[1]VysledkyDoplneni!$C$7:$T$126,15,0)</f>
        <v>0</v>
      </c>
      <c r="Q32" s="9">
        <f>VLOOKUP($B32,[1]VysledkyDoplneni!$C$7:$T$126,16,0)</f>
        <v>0</v>
      </c>
      <c r="R32" s="9">
        <f>VLOOKUP($B32,[1]VysledkyDoplneni!$C$7:$T$126,17,0)</f>
        <v>0</v>
      </c>
      <c r="S32" s="7">
        <f>VLOOKUP($B32,[1]VysledkyDoplneni!$C$7:$T$126,18,0)</f>
        <v>0</v>
      </c>
      <c r="T32" s="10"/>
      <c r="U32" s="11">
        <f t="shared" si="0"/>
        <v>104</v>
      </c>
      <c r="V32" s="12">
        <v>0.69333333333333336</v>
      </c>
    </row>
    <row r="33" spans="1:22" ht="20.25">
      <c r="A33" s="5">
        <v>10</v>
      </c>
      <c r="B33" s="6" t="str">
        <f>IF([1]Vstup!C81&lt;&gt;"",[1]Vstup!C81,"")</f>
        <v>Vaněk Roman</v>
      </c>
      <c r="C33" s="7" t="str">
        <f>IF([1]Vstup!C81&lt;&gt;"",[1]Vstup!D81,"")</f>
        <v>B</v>
      </c>
      <c r="D33" s="8">
        <f>VLOOKUP($B33,[1]VysledkyDoplneni!$C$7:$T$126,3,0)</f>
        <v>20</v>
      </c>
      <c r="E33" s="9">
        <f>VLOOKUP($B33,[1]VysledkyDoplneni!$C$7:$T$126,4,0)</f>
        <v>18</v>
      </c>
      <c r="F33" s="9">
        <f>VLOOKUP($B33,[1]VysledkyDoplneni!$C$7:$T$126,5,0)</f>
        <v>21</v>
      </c>
      <c r="G33" s="9">
        <f>VLOOKUP($B33,[1]VysledkyDoplneni!$C$7:$T$126,6,0)</f>
        <v>12</v>
      </c>
      <c r="H33" s="9">
        <f>VLOOKUP($B33,[1]VysledkyDoplneni!$C$7:$T$126,7,0)</f>
        <v>16</v>
      </c>
      <c r="I33" s="9">
        <f>VLOOKUP($B33,[1]VysledkyDoplneni!$C$7:$T$126,8,0)</f>
        <v>17</v>
      </c>
      <c r="J33" s="9">
        <f>VLOOKUP($B33,[1]VysledkyDoplneni!$C$7:$T$126,9,0)</f>
        <v>0</v>
      </c>
      <c r="K33" s="9">
        <f>VLOOKUP($B33,[1]VysledkyDoplneni!$C$7:$T$126,10,0)</f>
        <v>0</v>
      </c>
      <c r="L33" s="9">
        <f>VLOOKUP($B33,[1]VysledkyDoplneni!$C$7:$T$126,11,0)</f>
        <v>0</v>
      </c>
      <c r="M33" s="9">
        <f>VLOOKUP($B33,[1]VysledkyDoplneni!$C$7:$T$126,12,0)</f>
        <v>0</v>
      </c>
      <c r="N33" s="9">
        <f>VLOOKUP($B33,[1]VysledkyDoplneni!$C$7:$T$126,13,0)</f>
        <v>0</v>
      </c>
      <c r="O33" s="9">
        <f>VLOOKUP($B33,[1]VysledkyDoplneni!$C$7:$T$126,14,0)</f>
        <v>0</v>
      </c>
      <c r="P33" s="9">
        <f>VLOOKUP($B33,[1]VysledkyDoplneni!$C$7:$T$126,15,0)</f>
        <v>0</v>
      </c>
      <c r="Q33" s="9">
        <f>VLOOKUP($B33,[1]VysledkyDoplneni!$C$7:$T$126,16,0)</f>
        <v>0</v>
      </c>
      <c r="R33" s="9">
        <f>VLOOKUP($B33,[1]VysledkyDoplneni!$C$7:$T$126,17,0)</f>
        <v>0</v>
      </c>
      <c r="S33" s="7">
        <f>VLOOKUP($B33,[1]VysledkyDoplneni!$C$7:$T$126,18,0)</f>
        <v>0</v>
      </c>
      <c r="T33" s="10"/>
      <c r="U33" s="11">
        <f t="shared" si="0"/>
        <v>104</v>
      </c>
      <c r="V33" s="12">
        <v>0.69333333333333336</v>
      </c>
    </row>
    <row r="34" spans="1:22" ht="20.25">
      <c r="A34" s="5">
        <v>11</v>
      </c>
      <c r="B34" s="6" t="str">
        <f>IF([1]Vstup!C31&lt;&gt;"",[1]Vstup!C31,"")</f>
        <v>Molnár Antonín</v>
      </c>
      <c r="C34" s="7" t="str">
        <f>IF([1]Vstup!C31&lt;&gt;"",[1]Vstup!D31,"")</f>
        <v>B</v>
      </c>
      <c r="D34" s="8">
        <f>VLOOKUP($B34,[1]VysledkyDoplneni!$C$7:$T$126,3,0)</f>
        <v>19</v>
      </c>
      <c r="E34" s="9">
        <f>VLOOKUP($B34,[1]VysledkyDoplneni!$C$7:$T$126,4,0)</f>
        <v>14</v>
      </c>
      <c r="F34" s="9">
        <f>VLOOKUP($B34,[1]VysledkyDoplneni!$C$7:$T$126,5,0)</f>
        <v>16</v>
      </c>
      <c r="G34" s="9">
        <f>VLOOKUP($B34,[1]VysledkyDoplneni!$C$7:$T$126,6,0)</f>
        <v>17</v>
      </c>
      <c r="H34" s="9">
        <f>VLOOKUP($B34,[1]VysledkyDoplneni!$C$7:$T$126,7,0)</f>
        <v>15</v>
      </c>
      <c r="I34" s="9">
        <f>VLOOKUP($B34,[1]VysledkyDoplneni!$C$7:$T$126,8,0)</f>
        <v>21</v>
      </c>
      <c r="J34" s="9">
        <f>VLOOKUP($B34,[1]VysledkyDoplneni!$C$7:$T$126,9,0)</f>
        <v>0</v>
      </c>
      <c r="K34" s="9">
        <f>VLOOKUP($B34,[1]VysledkyDoplneni!$C$7:$T$126,10,0)</f>
        <v>0</v>
      </c>
      <c r="L34" s="9">
        <f>VLOOKUP($B34,[1]VysledkyDoplneni!$C$7:$T$126,11,0)</f>
        <v>0</v>
      </c>
      <c r="M34" s="9">
        <f>VLOOKUP($B34,[1]VysledkyDoplneni!$C$7:$T$126,12,0)</f>
        <v>0</v>
      </c>
      <c r="N34" s="9">
        <f>VLOOKUP($B34,[1]VysledkyDoplneni!$C$7:$T$126,13,0)</f>
        <v>0</v>
      </c>
      <c r="O34" s="9">
        <f>VLOOKUP($B34,[1]VysledkyDoplneni!$C$7:$T$126,14,0)</f>
        <v>0</v>
      </c>
      <c r="P34" s="9">
        <f>VLOOKUP($B34,[1]VysledkyDoplneni!$C$7:$T$126,15,0)</f>
        <v>0</v>
      </c>
      <c r="Q34" s="9">
        <f>VLOOKUP($B34,[1]VysledkyDoplneni!$C$7:$T$126,16,0)</f>
        <v>0</v>
      </c>
      <c r="R34" s="9">
        <f>VLOOKUP($B34,[1]VysledkyDoplneni!$C$7:$T$126,17,0)</f>
        <v>0</v>
      </c>
      <c r="S34" s="7">
        <f>VLOOKUP($B34,[1]VysledkyDoplneni!$C$7:$T$126,18,0)</f>
        <v>0</v>
      </c>
      <c r="T34" s="10"/>
      <c r="U34" s="11">
        <f t="shared" si="0"/>
        <v>102</v>
      </c>
      <c r="V34" s="12">
        <v>0.68</v>
      </c>
    </row>
    <row r="35" spans="1:22" ht="20.25">
      <c r="A35" s="5">
        <v>12</v>
      </c>
      <c r="B35" s="6" t="str">
        <f>IF([1]Vstup!C72&lt;&gt;"",[1]Vstup!C72,"")</f>
        <v>Prokop Jiří</v>
      </c>
      <c r="C35" s="7" t="str">
        <f>IF([1]Vstup!C72&lt;&gt;"",[1]Vstup!D72,"")</f>
        <v>B</v>
      </c>
      <c r="D35" s="8">
        <f>VLOOKUP($B35,[1]VysledkyDoplneni!$C$7:$T$126,3,0)</f>
        <v>20</v>
      </c>
      <c r="E35" s="9">
        <f>VLOOKUP($B35,[1]VysledkyDoplneni!$C$7:$T$126,4,0)</f>
        <v>14</v>
      </c>
      <c r="F35" s="9">
        <f>VLOOKUP($B35,[1]VysledkyDoplneni!$C$7:$T$126,5,0)</f>
        <v>15</v>
      </c>
      <c r="G35" s="9">
        <f>VLOOKUP($B35,[1]VysledkyDoplneni!$C$7:$T$126,6,0)</f>
        <v>17</v>
      </c>
      <c r="H35" s="9">
        <f>VLOOKUP($B35,[1]VysledkyDoplneni!$C$7:$T$126,7,0)</f>
        <v>18</v>
      </c>
      <c r="I35" s="9">
        <f>VLOOKUP($B35,[1]VysledkyDoplneni!$C$7:$T$126,8,0)</f>
        <v>15</v>
      </c>
      <c r="J35" s="9">
        <f>VLOOKUP($B35,[1]VysledkyDoplneni!$C$7:$T$126,9,0)</f>
        <v>0</v>
      </c>
      <c r="K35" s="9">
        <f>VLOOKUP($B35,[1]VysledkyDoplneni!$C$7:$T$126,10,0)</f>
        <v>0</v>
      </c>
      <c r="L35" s="9">
        <f>VLOOKUP($B35,[1]VysledkyDoplneni!$C$7:$T$126,11,0)</f>
        <v>0</v>
      </c>
      <c r="M35" s="9">
        <f>VLOOKUP($B35,[1]VysledkyDoplneni!$C$7:$T$126,12,0)</f>
        <v>0</v>
      </c>
      <c r="N35" s="9">
        <f>VLOOKUP($B35,[1]VysledkyDoplneni!$C$7:$T$126,13,0)</f>
        <v>0</v>
      </c>
      <c r="O35" s="9">
        <f>VLOOKUP($B35,[1]VysledkyDoplneni!$C$7:$T$126,14,0)</f>
        <v>0</v>
      </c>
      <c r="P35" s="9">
        <f>VLOOKUP($B35,[1]VysledkyDoplneni!$C$7:$T$126,15,0)</f>
        <v>0</v>
      </c>
      <c r="Q35" s="9">
        <f>VLOOKUP($B35,[1]VysledkyDoplneni!$C$7:$T$126,16,0)</f>
        <v>0</v>
      </c>
      <c r="R35" s="9">
        <f>VLOOKUP($B35,[1]VysledkyDoplneni!$C$7:$T$126,17,0)</f>
        <v>0</v>
      </c>
      <c r="S35" s="7">
        <f>VLOOKUP($B35,[1]VysledkyDoplneni!$C$7:$T$126,18,0)</f>
        <v>0</v>
      </c>
      <c r="T35" s="10"/>
      <c r="U35" s="11">
        <f t="shared" si="0"/>
        <v>99</v>
      </c>
      <c r="V35" s="12">
        <v>0.66</v>
      </c>
    </row>
    <row r="36" spans="1:22" ht="20.25">
      <c r="A36" s="5">
        <v>13</v>
      </c>
      <c r="B36" s="6" t="str">
        <f>IF([1]Vstup!C82&lt;&gt;"",[1]Vstup!C82,"")</f>
        <v>Husar Vladimír</v>
      </c>
      <c r="C36" s="7" t="str">
        <f>IF([1]Vstup!C82&lt;&gt;"",[1]Vstup!D82,"")</f>
        <v>B</v>
      </c>
      <c r="D36" s="8">
        <f>VLOOKUP($B36,[1]VysledkyDoplneni!$C$7:$T$126,3,0)</f>
        <v>16</v>
      </c>
      <c r="E36" s="9">
        <f>VLOOKUP($B36,[1]VysledkyDoplneni!$C$7:$T$126,4,0)</f>
        <v>15</v>
      </c>
      <c r="F36" s="9">
        <f>VLOOKUP($B36,[1]VysledkyDoplneni!$C$7:$T$126,5,0)</f>
        <v>16</v>
      </c>
      <c r="G36" s="9">
        <f>VLOOKUP($B36,[1]VysledkyDoplneni!$C$7:$T$126,6,0)</f>
        <v>15</v>
      </c>
      <c r="H36" s="9">
        <f>VLOOKUP($B36,[1]VysledkyDoplneni!$C$7:$T$126,7,0)</f>
        <v>17</v>
      </c>
      <c r="I36" s="9">
        <f>VLOOKUP($B36,[1]VysledkyDoplneni!$C$7:$T$126,8,0)</f>
        <v>19</v>
      </c>
      <c r="J36" s="9">
        <f>VLOOKUP($B36,[1]VysledkyDoplneni!$C$7:$T$126,9,0)</f>
        <v>0</v>
      </c>
      <c r="K36" s="9">
        <f>VLOOKUP($B36,[1]VysledkyDoplneni!$C$7:$T$126,10,0)</f>
        <v>0</v>
      </c>
      <c r="L36" s="9">
        <f>VLOOKUP($B36,[1]VysledkyDoplneni!$C$7:$T$126,11,0)</f>
        <v>0</v>
      </c>
      <c r="M36" s="9">
        <f>VLOOKUP($B36,[1]VysledkyDoplneni!$C$7:$T$126,12,0)</f>
        <v>0</v>
      </c>
      <c r="N36" s="9">
        <f>VLOOKUP($B36,[1]VysledkyDoplneni!$C$7:$T$126,13,0)</f>
        <v>0</v>
      </c>
      <c r="O36" s="9">
        <f>VLOOKUP($B36,[1]VysledkyDoplneni!$C$7:$T$126,14,0)</f>
        <v>0</v>
      </c>
      <c r="P36" s="9">
        <f>VLOOKUP($B36,[1]VysledkyDoplneni!$C$7:$T$126,15,0)</f>
        <v>0</v>
      </c>
      <c r="Q36" s="9">
        <f>VLOOKUP($B36,[1]VysledkyDoplneni!$C$7:$T$126,16,0)</f>
        <v>0</v>
      </c>
      <c r="R36" s="9">
        <f>VLOOKUP($B36,[1]VysledkyDoplneni!$C$7:$T$126,17,0)</f>
        <v>0</v>
      </c>
      <c r="S36" s="7">
        <f>VLOOKUP($B36,[1]VysledkyDoplneni!$C$7:$T$126,18,0)</f>
        <v>0</v>
      </c>
      <c r="T36" s="10"/>
      <c r="U36" s="11">
        <f t="shared" si="0"/>
        <v>98</v>
      </c>
      <c r="V36" s="12">
        <v>0.65333333333333332</v>
      </c>
    </row>
    <row r="37" spans="1:22" ht="20.25">
      <c r="A37" s="5">
        <v>14</v>
      </c>
      <c r="B37" s="6" t="str">
        <f>IF([1]Vstup!C49&lt;&gt;"",[1]Vstup!C49,"")</f>
        <v>Němec Vít</v>
      </c>
      <c r="C37" s="7" t="str">
        <f>IF([1]Vstup!C49&lt;&gt;"",[1]Vstup!D49,"")</f>
        <v>B</v>
      </c>
      <c r="D37" s="8">
        <f>VLOOKUP($B37,[1]VysledkyDoplneni!$C$7:$T$126,3,0)</f>
        <v>19</v>
      </c>
      <c r="E37" s="9">
        <f>VLOOKUP($B37,[1]VysledkyDoplneni!$C$7:$T$126,4,0)</f>
        <v>15</v>
      </c>
      <c r="F37" s="9">
        <f>VLOOKUP($B37,[1]VysledkyDoplneni!$C$7:$T$126,5,0)</f>
        <v>13</v>
      </c>
      <c r="G37" s="9">
        <f>VLOOKUP($B37,[1]VysledkyDoplneni!$C$7:$T$126,6,0)</f>
        <v>15</v>
      </c>
      <c r="H37" s="9">
        <f>VLOOKUP($B37,[1]VysledkyDoplneni!$C$7:$T$126,7,0)</f>
        <v>18</v>
      </c>
      <c r="I37" s="9">
        <f>VLOOKUP($B37,[1]VysledkyDoplneni!$C$7:$T$126,8,0)</f>
        <v>15</v>
      </c>
      <c r="J37" s="9">
        <f>VLOOKUP($B37,[1]VysledkyDoplneni!$C$7:$T$126,9,0)</f>
        <v>0</v>
      </c>
      <c r="K37" s="9">
        <f>VLOOKUP($B37,[1]VysledkyDoplneni!$C$7:$T$126,10,0)</f>
        <v>0</v>
      </c>
      <c r="L37" s="9">
        <f>VLOOKUP($B37,[1]VysledkyDoplneni!$C$7:$T$126,11,0)</f>
        <v>0</v>
      </c>
      <c r="M37" s="9">
        <f>VLOOKUP($B37,[1]VysledkyDoplneni!$C$7:$T$126,12,0)</f>
        <v>0</v>
      </c>
      <c r="N37" s="9">
        <f>VLOOKUP($B37,[1]VysledkyDoplneni!$C$7:$T$126,13,0)</f>
        <v>0</v>
      </c>
      <c r="O37" s="9">
        <f>VLOOKUP($B37,[1]VysledkyDoplneni!$C$7:$T$126,14,0)</f>
        <v>0</v>
      </c>
      <c r="P37" s="9">
        <f>VLOOKUP($B37,[1]VysledkyDoplneni!$C$7:$T$126,15,0)</f>
        <v>0</v>
      </c>
      <c r="Q37" s="9">
        <f>VLOOKUP($B37,[1]VysledkyDoplneni!$C$7:$T$126,16,0)</f>
        <v>0</v>
      </c>
      <c r="R37" s="9">
        <f>VLOOKUP($B37,[1]VysledkyDoplneni!$C$7:$T$126,17,0)</f>
        <v>0</v>
      </c>
      <c r="S37" s="7">
        <f>VLOOKUP($B37,[1]VysledkyDoplneni!$C$7:$T$126,18,0)</f>
        <v>0</v>
      </c>
      <c r="T37" s="10"/>
      <c r="U37" s="11">
        <f t="shared" si="0"/>
        <v>95</v>
      </c>
      <c r="V37" s="12">
        <v>0.6333333333333333</v>
      </c>
    </row>
    <row r="38" spans="1:22" ht="21" thickBot="1">
      <c r="A38" s="13">
        <v>15</v>
      </c>
      <c r="B38" s="14" t="str">
        <f>IF([1]Vstup!C54&lt;&gt;"",[1]Vstup!C54,"")</f>
        <v>Musel Jan</v>
      </c>
      <c r="C38" s="15" t="str">
        <f>IF([1]Vstup!C54&lt;&gt;"",[1]Vstup!D54,"")</f>
        <v>B</v>
      </c>
      <c r="D38" s="16">
        <f>VLOOKUP($B38,[1]VysledkyDoplneni!$C$7:$T$126,3,0)</f>
        <v>16</v>
      </c>
      <c r="E38" s="17">
        <f>VLOOKUP($B38,[1]VysledkyDoplneni!$C$7:$T$126,4,0)</f>
        <v>11</v>
      </c>
      <c r="F38" s="17">
        <f>VLOOKUP($B38,[1]VysledkyDoplneni!$C$7:$T$126,5,0)</f>
        <v>12</v>
      </c>
      <c r="G38" s="17">
        <f>VLOOKUP($B38,[1]VysledkyDoplneni!$C$7:$T$126,6,0)</f>
        <v>15</v>
      </c>
      <c r="H38" s="17">
        <f>VLOOKUP($B38,[1]VysledkyDoplneni!$C$7:$T$126,7,0)</f>
        <v>17</v>
      </c>
      <c r="I38" s="17">
        <f>VLOOKUP($B38,[1]VysledkyDoplneni!$C$7:$T$126,8,0)</f>
        <v>11</v>
      </c>
      <c r="J38" s="17">
        <f>VLOOKUP($B38,[1]VysledkyDoplneni!$C$7:$T$126,9,0)</f>
        <v>0</v>
      </c>
      <c r="K38" s="17">
        <f>VLOOKUP($B38,[1]VysledkyDoplneni!$C$7:$T$126,10,0)</f>
        <v>0</v>
      </c>
      <c r="L38" s="17">
        <f>VLOOKUP($B38,[1]VysledkyDoplneni!$C$7:$T$126,11,0)</f>
        <v>0</v>
      </c>
      <c r="M38" s="17">
        <f>VLOOKUP($B38,[1]VysledkyDoplneni!$C$7:$T$126,12,0)</f>
        <v>0</v>
      </c>
      <c r="N38" s="17">
        <f>VLOOKUP($B38,[1]VysledkyDoplneni!$C$7:$T$126,13,0)</f>
        <v>0</v>
      </c>
      <c r="O38" s="17">
        <f>VLOOKUP($B38,[1]VysledkyDoplneni!$C$7:$T$126,14,0)</f>
        <v>0</v>
      </c>
      <c r="P38" s="17">
        <f>VLOOKUP($B38,[1]VysledkyDoplneni!$C$7:$T$126,15,0)</f>
        <v>0</v>
      </c>
      <c r="Q38" s="17">
        <f>VLOOKUP($B38,[1]VysledkyDoplneni!$C$7:$T$126,16,0)</f>
        <v>0</v>
      </c>
      <c r="R38" s="17">
        <f>VLOOKUP($B38,[1]VysledkyDoplneni!$C$7:$T$126,17,0)</f>
        <v>0</v>
      </c>
      <c r="S38" s="15">
        <f>VLOOKUP($B38,[1]VysledkyDoplneni!$C$7:$T$126,18,0)</f>
        <v>0</v>
      </c>
      <c r="T38" s="18"/>
      <c r="U38" s="19">
        <f t="shared" si="0"/>
        <v>82</v>
      </c>
      <c r="V38" s="20">
        <v>0.54666666666666663</v>
      </c>
    </row>
    <row r="39" spans="1:22" ht="21" thickTop="1">
      <c r="A39" s="21">
        <v>1</v>
      </c>
      <c r="B39" s="22" t="str">
        <f>IF([1]Vstup!C100&lt;&gt;"",[1]Vstup!C100,"")</f>
        <v>Hertl Rastislav</v>
      </c>
      <c r="C39" s="23" t="str">
        <f>IF([1]Vstup!C100&lt;&gt;"",[1]Vstup!D100,"")</f>
        <v>C</v>
      </c>
      <c r="D39" s="24">
        <f>VLOOKUP($B39,[1]VysledkyDoplneni!$C$7:$T$126,3,0)</f>
        <v>17</v>
      </c>
      <c r="E39" s="25">
        <f>VLOOKUP($B39,[1]VysledkyDoplneni!$C$7:$T$126,4,0)</f>
        <v>15</v>
      </c>
      <c r="F39" s="25">
        <f>VLOOKUP($B39,[1]VysledkyDoplneni!$C$7:$T$126,5,0)</f>
        <v>21</v>
      </c>
      <c r="G39" s="25">
        <f>VLOOKUP($B39,[1]VysledkyDoplneni!$C$7:$T$126,6,0)</f>
        <v>19</v>
      </c>
      <c r="H39" s="25">
        <f>VLOOKUP($B39,[1]VysledkyDoplneni!$C$7:$T$126,7,0)</f>
        <v>18</v>
      </c>
      <c r="I39" s="25">
        <f>VLOOKUP($B39,[1]VysledkyDoplneni!$C$7:$T$126,8,0)</f>
        <v>19</v>
      </c>
      <c r="J39" s="25">
        <f>VLOOKUP($B39,[1]VysledkyDoplneni!$C$7:$T$126,9,0)</f>
        <v>0</v>
      </c>
      <c r="K39" s="25">
        <f>VLOOKUP($B39,[1]VysledkyDoplneni!$C$7:$T$126,10,0)</f>
        <v>0</v>
      </c>
      <c r="L39" s="25">
        <f>VLOOKUP($B39,[1]VysledkyDoplneni!$C$7:$T$126,11,0)</f>
        <v>0</v>
      </c>
      <c r="M39" s="25">
        <f>VLOOKUP($B39,[1]VysledkyDoplneni!$C$7:$T$126,12,0)</f>
        <v>0</v>
      </c>
      <c r="N39" s="25">
        <f>VLOOKUP($B39,[1]VysledkyDoplneni!$C$7:$T$126,13,0)</f>
        <v>0</v>
      </c>
      <c r="O39" s="25">
        <f>VLOOKUP($B39,[1]VysledkyDoplneni!$C$7:$T$126,14,0)</f>
        <v>0</v>
      </c>
      <c r="P39" s="25">
        <f>VLOOKUP($B39,[1]VysledkyDoplneni!$C$7:$T$126,15,0)</f>
        <v>0</v>
      </c>
      <c r="Q39" s="25">
        <f>VLOOKUP($B39,[1]VysledkyDoplneni!$C$7:$T$126,16,0)</f>
        <v>0</v>
      </c>
      <c r="R39" s="25">
        <f>VLOOKUP($B39,[1]VysledkyDoplneni!$C$7:$T$126,17,0)</f>
        <v>0</v>
      </c>
      <c r="S39" s="23">
        <f>VLOOKUP($B39,[1]VysledkyDoplneni!$C$7:$T$126,18,0)</f>
        <v>0</v>
      </c>
      <c r="T39" s="26"/>
      <c r="U39" s="27">
        <f t="shared" si="0"/>
        <v>109</v>
      </c>
      <c r="V39" s="28">
        <v>0.72666666666666668</v>
      </c>
    </row>
    <row r="40" spans="1:22" ht="20.25">
      <c r="A40" s="5">
        <v>2</v>
      </c>
      <c r="B40" s="6" t="str">
        <f>IF([1]Vstup!C39&lt;&gt;"",[1]Vstup!C39,"")</f>
        <v>Hosnedl Pavel</v>
      </c>
      <c r="C40" s="7" t="str">
        <f>IF([1]Vstup!C39&lt;&gt;"",[1]Vstup!D39,"")</f>
        <v>C</v>
      </c>
      <c r="D40" s="8">
        <f>VLOOKUP($B40,[1]VysledkyDoplneni!$C$7:$T$126,3,0)</f>
        <v>15</v>
      </c>
      <c r="E40" s="9">
        <f>VLOOKUP($B40,[1]VysledkyDoplneni!$C$7:$T$126,4,0)</f>
        <v>14</v>
      </c>
      <c r="F40" s="9">
        <f>VLOOKUP($B40,[1]VysledkyDoplneni!$C$7:$T$126,5,0)</f>
        <v>20</v>
      </c>
      <c r="G40" s="9">
        <f>VLOOKUP($B40,[1]VysledkyDoplneni!$C$7:$T$126,6,0)</f>
        <v>13</v>
      </c>
      <c r="H40" s="9">
        <f>VLOOKUP($B40,[1]VysledkyDoplneni!$C$7:$T$126,7,0)</f>
        <v>19</v>
      </c>
      <c r="I40" s="9">
        <f>VLOOKUP($B40,[1]VysledkyDoplneni!$C$7:$T$126,8,0)</f>
        <v>19</v>
      </c>
      <c r="J40" s="9">
        <f>VLOOKUP($B40,[1]VysledkyDoplneni!$C$7:$T$126,9,0)</f>
        <v>0</v>
      </c>
      <c r="K40" s="9">
        <f>VLOOKUP($B40,[1]VysledkyDoplneni!$C$7:$T$126,10,0)</f>
        <v>0</v>
      </c>
      <c r="L40" s="9">
        <f>VLOOKUP($B40,[1]VysledkyDoplneni!$C$7:$T$126,11,0)</f>
        <v>0</v>
      </c>
      <c r="M40" s="9">
        <f>VLOOKUP($B40,[1]VysledkyDoplneni!$C$7:$T$126,12,0)</f>
        <v>0</v>
      </c>
      <c r="N40" s="9">
        <f>VLOOKUP($B40,[1]VysledkyDoplneni!$C$7:$T$126,13,0)</f>
        <v>0</v>
      </c>
      <c r="O40" s="9">
        <f>VLOOKUP($B40,[1]VysledkyDoplneni!$C$7:$T$126,14,0)</f>
        <v>0</v>
      </c>
      <c r="P40" s="9">
        <f>VLOOKUP($B40,[1]VysledkyDoplneni!$C$7:$T$126,15,0)</f>
        <v>0</v>
      </c>
      <c r="Q40" s="9">
        <f>VLOOKUP($B40,[1]VysledkyDoplneni!$C$7:$T$126,16,0)</f>
        <v>0</v>
      </c>
      <c r="R40" s="9">
        <f>VLOOKUP($B40,[1]VysledkyDoplneni!$C$7:$T$126,17,0)</f>
        <v>0</v>
      </c>
      <c r="S40" s="7">
        <f>VLOOKUP($B40,[1]VysledkyDoplneni!$C$7:$T$126,18,0)</f>
        <v>0</v>
      </c>
      <c r="T40" s="10"/>
      <c r="U40" s="11">
        <f t="shared" si="0"/>
        <v>100</v>
      </c>
      <c r="V40" s="12">
        <v>0.66666666666666663</v>
      </c>
    </row>
    <row r="41" spans="1:22" ht="20.25">
      <c r="A41" s="5">
        <v>3</v>
      </c>
      <c r="B41" s="6" t="str">
        <f>IF([1]Vstup!C62&lt;&gt;"",[1]Vstup!C62,"")</f>
        <v>Matoušek Václav</v>
      </c>
      <c r="C41" s="7" t="str">
        <f>IF([1]Vstup!C62&lt;&gt;"",[1]Vstup!D62,"")</f>
        <v>C</v>
      </c>
      <c r="D41" s="8">
        <f>VLOOKUP($B41,[1]VysledkyDoplneni!$C$7:$T$126,3,0)</f>
        <v>19</v>
      </c>
      <c r="E41" s="9">
        <f>VLOOKUP($B41,[1]VysledkyDoplneni!$C$7:$T$126,4,0)</f>
        <v>14</v>
      </c>
      <c r="F41" s="9">
        <f>VLOOKUP($B41,[1]VysledkyDoplneni!$C$7:$T$126,5,0)</f>
        <v>16</v>
      </c>
      <c r="G41" s="9">
        <f>VLOOKUP($B41,[1]VysledkyDoplneni!$C$7:$T$126,6,0)</f>
        <v>18</v>
      </c>
      <c r="H41" s="9">
        <f>VLOOKUP($B41,[1]VysledkyDoplneni!$C$7:$T$126,7,0)</f>
        <v>15</v>
      </c>
      <c r="I41" s="9">
        <f>VLOOKUP($B41,[1]VysledkyDoplneni!$C$7:$T$126,8,0)</f>
        <v>17</v>
      </c>
      <c r="J41" s="9">
        <f>VLOOKUP($B41,[1]VysledkyDoplneni!$C$7:$T$126,9,0)</f>
        <v>0</v>
      </c>
      <c r="K41" s="9">
        <f>VLOOKUP($B41,[1]VysledkyDoplneni!$C$7:$T$126,10,0)</f>
        <v>0</v>
      </c>
      <c r="L41" s="9">
        <f>VLOOKUP($B41,[1]VysledkyDoplneni!$C$7:$T$126,11,0)</f>
        <v>0</v>
      </c>
      <c r="M41" s="9">
        <f>VLOOKUP($B41,[1]VysledkyDoplneni!$C$7:$T$126,12,0)</f>
        <v>0</v>
      </c>
      <c r="N41" s="9">
        <f>VLOOKUP($B41,[1]VysledkyDoplneni!$C$7:$T$126,13,0)</f>
        <v>0</v>
      </c>
      <c r="O41" s="9">
        <f>VLOOKUP($B41,[1]VysledkyDoplneni!$C$7:$T$126,14,0)</f>
        <v>0</v>
      </c>
      <c r="P41" s="9">
        <f>VLOOKUP($B41,[1]VysledkyDoplneni!$C$7:$T$126,15,0)</f>
        <v>0</v>
      </c>
      <c r="Q41" s="9">
        <f>VLOOKUP($B41,[1]VysledkyDoplneni!$C$7:$T$126,16,0)</f>
        <v>0</v>
      </c>
      <c r="R41" s="9">
        <f>VLOOKUP($B41,[1]VysledkyDoplneni!$C$7:$T$126,17,0)</f>
        <v>0</v>
      </c>
      <c r="S41" s="7">
        <f>VLOOKUP($B41,[1]VysledkyDoplneni!$C$7:$T$126,18,0)</f>
        <v>0</v>
      </c>
      <c r="T41" s="10">
        <v>4</v>
      </c>
      <c r="U41" s="11">
        <f t="shared" si="0"/>
        <v>99</v>
      </c>
      <c r="V41" s="12">
        <v>0.66</v>
      </c>
    </row>
    <row r="42" spans="1:22" ht="20.25">
      <c r="A42" s="5">
        <v>4</v>
      </c>
      <c r="B42" s="6" t="str">
        <f>IF([1]Vstup!C38&lt;&gt;"",[1]Vstup!C38,"")</f>
        <v>Vranák Martin</v>
      </c>
      <c r="C42" s="7" t="str">
        <f>IF([1]Vstup!C38&lt;&gt;"",[1]Vstup!D38,"")</f>
        <v>C</v>
      </c>
      <c r="D42" s="8">
        <f>VLOOKUP($B42,[1]VysledkyDoplneni!$C$7:$T$126,3,0)</f>
        <v>17</v>
      </c>
      <c r="E42" s="9">
        <f>VLOOKUP($B42,[1]VysledkyDoplneni!$C$7:$T$126,4,0)</f>
        <v>16</v>
      </c>
      <c r="F42" s="9">
        <f>VLOOKUP($B42,[1]VysledkyDoplneni!$C$7:$T$126,5,0)</f>
        <v>15</v>
      </c>
      <c r="G42" s="9">
        <f>VLOOKUP($B42,[1]VysledkyDoplneni!$C$7:$T$126,6,0)</f>
        <v>15</v>
      </c>
      <c r="H42" s="9">
        <f>VLOOKUP($B42,[1]VysledkyDoplneni!$C$7:$T$126,7,0)</f>
        <v>18</v>
      </c>
      <c r="I42" s="9">
        <f>VLOOKUP($B42,[1]VysledkyDoplneni!$C$7:$T$126,8,0)</f>
        <v>18</v>
      </c>
      <c r="J42" s="9">
        <f>VLOOKUP($B42,[1]VysledkyDoplneni!$C$7:$T$126,9,0)</f>
        <v>0</v>
      </c>
      <c r="K42" s="9">
        <f>VLOOKUP($B42,[1]VysledkyDoplneni!$C$7:$T$126,10,0)</f>
        <v>0</v>
      </c>
      <c r="L42" s="9">
        <f>VLOOKUP($B42,[1]VysledkyDoplneni!$C$7:$T$126,11,0)</f>
        <v>0</v>
      </c>
      <c r="M42" s="9">
        <f>VLOOKUP($B42,[1]VysledkyDoplneni!$C$7:$T$126,12,0)</f>
        <v>0</v>
      </c>
      <c r="N42" s="9">
        <f>VLOOKUP($B42,[1]VysledkyDoplneni!$C$7:$T$126,13,0)</f>
        <v>0</v>
      </c>
      <c r="O42" s="9">
        <f>VLOOKUP($B42,[1]VysledkyDoplneni!$C$7:$T$126,14,0)</f>
        <v>0</v>
      </c>
      <c r="P42" s="9">
        <f>VLOOKUP($B42,[1]VysledkyDoplneni!$C$7:$T$126,15,0)</f>
        <v>0</v>
      </c>
      <c r="Q42" s="9">
        <f>VLOOKUP($B42,[1]VysledkyDoplneni!$C$7:$T$126,16,0)</f>
        <v>0</v>
      </c>
      <c r="R42" s="9">
        <f>VLOOKUP($B42,[1]VysledkyDoplneni!$C$7:$T$126,17,0)</f>
        <v>0</v>
      </c>
      <c r="S42" s="7">
        <f>VLOOKUP($B42,[1]VysledkyDoplneni!$C$7:$T$126,18,0)</f>
        <v>0</v>
      </c>
      <c r="T42" s="10">
        <v>3</v>
      </c>
      <c r="U42" s="11">
        <f t="shared" si="0"/>
        <v>99</v>
      </c>
      <c r="V42" s="12">
        <v>0.66</v>
      </c>
    </row>
    <row r="43" spans="1:22" ht="20.25">
      <c r="A43" s="5">
        <v>5</v>
      </c>
      <c r="B43" s="6" t="str">
        <f>IF([1]Vstup!C47&lt;&gt;"",[1]Vstup!C47,"")</f>
        <v>Hlušička Martin</v>
      </c>
      <c r="C43" s="7" t="str">
        <f>IF([1]Vstup!C47&lt;&gt;"",[1]Vstup!D47,"")</f>
        <v>C</v>
      </c>
      <c r="D43" s="8">
        <f>VLOOKUP($B43,[1]VysledkyDoplneni!$C$7:$T$126,3,0)</f>
        <v>20</v>
      </c>
      <c r="E43" s="9">
        <f>VLOOKUP($B43,[1]VysledkyDoplneni!$C$7:$T$126,4,0)</f>
        <v>11</v>
      </c>
      <c r="F43" s="9">
        <f>VLOOKUP($B43,[1]VysledkyDoplneni!$C$7:$T$126,5,0)</f>
        <v>16</v>
      </c>
      <c r="G43" s="9">
        <f>VLOOKUP($B43,[1]VysledkyDoplneni!$C$7:$T$126,6,0)</f>
        <v>17</v>
      </c>
      <c r="H43" s="9">
        <f>VLOOKUP($B43,[1]VysledkyDoplneni!$C$7:$T$126,7,0)</f>
        <v>21</v>
      </c>
      <c r="I43" s="9">
        <f>VLOOKUP($B43,[1]VysledkyDoplneni!$C$7:$T$126,8,0)</f>
        <v>13</v>
      </c>
      <c r="J43" s="9">
        <f>VLOOKUP($B43,[1]VysledkyDoplneni!$C$7:$T$126,9,0)</f>
        <v>0</v>
      </c>
      <c r="K43" s="9">
        <f>VLOOKUP($B43,[1]VysledkyDoplneni!$C$7:$T$126,10,0)</f>
        <v>0</v>
      </c>
      <c r="L43" s="9">
        <f>VLOOKUP($B43,[1]VysledkyDoplneni!$C$7:$T$126,11,0)</f>
        <v>0</v>
      </c>
      <c r="M43" s="9">
        <f>VLOOKUP($B43,[1]VysledkyDoplneni!$C$7:$T$126,12,0)</f>
        <v>0</v>
      </c>
      <c r="N43" s="9">
        <f>VLOOKUP($B43,[1]VysledkyDoplneni!$C$7:$T$126,13,0)</f>
        <v>0</v>
      </c>
      <c r="O43" s="9">
        <f>VLOOKUP($B43,[1]VysledkyDoplneni!$C$7:$T$126,14,0)</f>
        <v>0</v>
      </c>
      <c r="P43" s="9">
        <f>VLOOKUP($B43,[1]VysledkyDoplneni!$C$7:$T$126,15,0)</f>
        <v>0</v>
      </c>
      <c r="Q43" s="9">
        <f>VLOOKUP($B43,[1]VysledkyDoplneni!$C$7:$T$126,16,0)</f>
        <v>0</v>
      </c>
      <c r="R43" s="9">
        <f>VLOOKUP($B43,[1]VysledkyDoplneni!$C$7:$T$126,17,0)</f>
        <v>0</v>
      </c>
      <c r="S43" s="7">
        <f>VLOOKUP($B43,[1]VysledkyDoplneni!$C$7:$T$126,18,0)</f>
        <v>0</v>
      </c>
      <c r="T43" s="10"/>
      <c r="U43" s="11">
        <f t="shared" si="0"/>
        <v>98</v>
      </c>
      <c r="V43" s="12">
        <v>0.65333333333333332</v>
      </c>
    </row>
    <row r="44" spans="1:22" ht="20.25">
      <c r="A44" s="5">
        <v>6</v>
      </c>
      <c r="B44" s="6" t="str">
        <f>IF([1]Vstup!C61&lt;&gt;"",[1]Vstup!C61,"")</f>
        <v>Steklý Zdeněk</v>
      </c>
      <c r="C44" s="7" t="str">
        <f>IF([1]Vstup!C61&lt;&gt;"",[1]Vstup!D61,"")</f>
        <v>C</v>
      </c>
      <c r="D44" s="8">
        <f>VLOOKUP($B44,[1]VysledkyDoplneni!$C$7:$T$126,3,0)</f>
        <v>13</v>
      </c>
      <c r="E44" s="9">
        <f>VLOOKUP($B44,[1]VysledkyDoplneni!$C$7:$T$126,4,0)</f>
        <v>15</v>
      </c>
      <c r="F44" s="9">
        <f>VLOOKUP($B44,[1]VysledkyDoplneni!$C$7:$T$126,5,0)</f>
        <v>16</v>
      </c>
      <c r="G44" s="9">
        <f>VLOOKUP($B44,[1]VysledkyDoplneni!$C$7:$T$126,6,0)</f>
        <v>14</v>
      </c>
      <c r="H44" s="9">
        <f>VLOOKUP($B44,[1]VysledkyDoplneni!$C$7:$T$126,7,0)</f>
        <v>16</v>
      </c>
      <c r="I44" s="9">
        <f>VLOOKUP($B44,[1]VysledkyDoplneni!$C$7:$T$126,8,0)</f>
        <v>24</v>
      </c>
      <c r="J44" s="9">
        <f>VLOOKUP($B44,[1]VysledkyDoplneni!$C$7:$T$126,9,0)</f>
        <v>0</v>
      </c>
      <c r="K44" s="9">
        <f>VLOOKUP($B44,[1]VysledkyDoplneni!$C$7:$T$126,10,0)</f>
        <v>0</v>
      </c>
      <c r="L44" s="9">
        <f>VLOOKUP($B44,[1]VysledkyDoplneni!$C$7:$T$126,11,0)</f>
        <v>0</v>
      </c>
      <c r="M44" s="9">
        <f>VLOOKUP($B44,[1]VysledkyDoplneni!$C$7:$T$126,12,0)</f>
        <v>0</v>
      </c>
      <c r="N44" s="9">
        <f>VLOOKUP($B44,[1]VysledkyDoplneni!$C$7:$T$126,13,0)</f>
        <v>0</v>
      </c>
      <c r="O44" s="9">
        <f>VLOOKUP($B44,[1]VysledkyDoplneni!$C$7:$T$126,14,0)</f>
        <v>0</v>
      </c>
      <c r="P44" s="9">
        <f>VLOOKUP($B44,[1]VysledkyDoplneni!$C$7:$T$126,15,0)</f>
        <v>0</v>
      </c>
      <c r="Q44" s="9">
        <f>VLOOKUP($B44,[1]VysledkyDoplneni!$C$7:$T$126,16,0)</f>
        <v>0</v>
      </c>
      <c r="R44" s="9">
        <f>VLOOKUP($B44,[1]VysledkyDoplneni!$C$7:$T$126,17,0)</f>
        <v>0</v>
      </c>
      <c r="S44" s="7">
        <f>VLOOKUP($B44,[1]VysledkyDoplneni!$C$7:$T$126,18,0)</f>
        <v>0</v>
      </c>
      <c r="T44" s="10"/>
      <c r="U44" s="11">
        <f t="shared" si="0"/>
        <v>98</v>
      </c>
      <c r="V44" s="12">
        <v>0.65333333333333332</v>
      </c>
    </row>
    <row r="45" spans="1:22" ht="20.25">
      <c r="A45" s="5">
        <v>7</v>
      </c>
      <c r="B45" s="6" t="str">
        <f>IF([1]Vstup!C37&lt;&gt;"",[1]Vstup!C37,"")</f>
        <v>Kašpar Jiří</v>
      </c>
      <c r="C45" s="7" t="str">
        <f>IF([1]Vstup!C37&lt;&gt;"",[1]Vstup!D37,"")</f>
        <v>C</v>
      </c>
      <c r="D45" s="8">
        <f>VLOOKUP($B45,[1]VysledkyDoplneni!$C$7:$T$126,3,0)</f>
        <v>18</v>
      </c>
      <c r="E45" s="9">
        <f>VLOOKUP($B45,[1]VysledkyDoplneni!$C$7:$T$126,4,0)</f>
        <v>17</v>
      </c>
      <c r="F45" s="9">
        <f>VLOOKUP($B45,[1]VysledkyDoplneni!$C$7:$T$126,5,0)</f>
        <v>14</v>
      </c>
      <c r="G45" s="9">
        <f>VLOOKUP($B45,[1]VysledkyDoplneni!$C$7:$T$126,6,0)</f>
        <v>14</v>
      </c>
      <c r="H45" s="9">
        <f>VLOOKUP($B45,[1]VysledkyDoplneni!$C$7:$T$126,7,0)</f>
        <v>16</v>
      </c>
      <c r="I45" s="9">
        <f>VLOOKUP($B45,[1]VysledkyDoplneni!$C$7:$T$126,8,0)</f>
        <v>16</v>
      </c>
      <c r="J45" s="9">
        <f>VLOOKUP($B45,[1]VysledkyDoplneni!$C$7:$T$126,9,0)</f>
        <v>0</v>
      </c>
      <c r="K45" s="9">
        <f>VLOOKUP($B45,[1]VysledkyDoplneni!$C$7:$T$126,10,0)</f>
        <v>0</v>
      </c>
      <c r="L45" s="9">
        <f>VLOOKUP($B45,[1]VysledkyDoplneni!$C$7:$T$126,11,0)</f>
        <v>0</v>
      </c>
      <c r="M45" s="9">
        <f>VLOOKUP($B45,[1]VysledkyDoplneni!$C$7:$T$126,12,0)</f>
        <v>0</v>
      </c>
      <c r="N45" s="9">
        <f>VLOOKUP($B45,[1]VysledkyDoplneni!$C$7:$T$126,13,0)</f>
        <v>0</v>
      </c>
      <c r="O45" s="9">
        <f>VLOOKUP($B45,[1]VysledkyDoplneni!$C$7:$T$126,14,0)</f>
        <v>0</v>
      </c>
      <c r="P45" s="9">
        <f>VLOOKUP($B45,[1]VysledkyDoplneni!$C$7:$T$126,15,0)</f>
        <v>0</v>
      </c>
      <c r="Q45" s="9">
        <f>VLOOKUP($B45,[1]VysledkyDoplneni!$C$7:$T$126,16,0)</f>
        <v>0</v>
      </c>
      <c r="R45" s="9">
        <f>VLOOKUP($B45,[1]VysledkyDoplneni!$C$7:$T$126,17,0)</f>
        <v>0</v>
      </c>
      <c r="S45" s="7">
        <f>VLOOKUP($B45,[1]VysledkyDoplneni!$C$7:$T$126,18,0)</f>
        <v>0</v>
      </c>
      <c r="T45" s="10"/>
      <c r="U45" s="11">
        <f t="shared" si="0"/>
        <v>95</v>
      </c>
      <c r="V45" s="12">
        <v>0.6333333333333333</v>
      </c>
    </row>
    <row r="46" spans="1:22" ht="20.25">
      <c r="A46" s="5">
        <v>8</v>
      </c>
      <c r="B46" s="6" t="str">
        <f>IF([1]Vstup!C57&lt;&gt;"",[1]Vstup!C57,"")</f>
        <v>Herel Tomáš</v>
      </c>
      <c r="C46" s="7" t="str">
        <f>IF([1]Vstup!C57&lt;&gt;"",[1]Vstup!D57,"")</f>
        <v>C</v>
      </c>
      <c r="D46" s="8">
        <f>VLOOKUP($B46,[1]VysledkyDoplneni!$C$7:$T$126,3,0)</f>
        <v>18</v>
      </c>
      <c r="E46" s="9">
        <f>VLOOKUP($B46,[1]VysledkyDoplneni!$C$7:$T$126,4,0)</f>
        <v>13</v>
      </c>
      <c r="F46" s="9">
        <f>VLOOKUP($B46,[1]VysledkyDoplneni!$C$7:$T$126,5,0)</f>
        <v>11</v>
      </c>
      <c r="G46" s="9">
        <f>VLOOKUP($B46,[1]VysledkyDoplneni!$C$7:$T$126,6,0)</f>
        <v>16</v>
      </c>
      <c r="H46" s="9">
        <f>VLOOKUP($B46,[1]VysledkyDoplneni!$C$7:$T$126,7,0)</f>
        <v>17</v>
      </c>
      <c r="I46" s="9">
        <f>VLOOKUP($B46,[1]VysledkyDoplneni!$C$7:$T$126,8,0)</f>
        <v>19</v>
      </c>
      <c r="J46" s="9">
        <f>VLOOKUP($B46,[1]VysledkyDoplneni!$C$7:$T$126,9,0)</f>
        <v>0</v>
      </c>
      <c r="K46" s="9">
        <f>VLOOKUP($B46,[1]VysledkyDoplneni!$C$7:$T$126,10,0)</f>
        <v>0</v>
      </c>
      <c r="L46" s="9">
        <f>VLOOKUP($B46,[1]VysledkyDoplneni!$C$7:$T$126,11,0)</f>
        <v>0</v>
      </c>
      <c r="M46" s="9">
        <f>VLOOKUP($B46,[1]VysledkyDoplneni!$C$7:$T$126,12,0)</f>
        <v>0</v>
      </c>
      <c r="N46" s="9">
        <f>VLOOKUP($B46,[1]VysledkyDoplneni!$C$7:$T$126,13,0)</f>
        <v>0</v>
      </c>
      <c r="O46" s="9">
        <f>VLOOKUP($B46,[1]VysledkyDoplneni!$C$7:$T$126,14,0)</f>
        <v>0</v>
      </c>
      <c r="P46" s="9">
        <f>VLOOKUP($B46,[1]VysledkyDoplneni!$C$7:$T$126,15,0)</f>
        <v>0</v>
      </c>
      <c r="Q46" s="9">
        <f>VLOOKUP($B46,[1]VysledkyDoplneni!$C$7:$T$126,16,0)</f>
        <v>0</v>
      </c>
      <c r="R46" s="9">
        <f>VLOOKUP($B46,[1]VysledkyDoplneni!$C$7:$T$126,17,0)</f>
        <v>0</v>
      </c>
      <c r="S46" s="7">
        <f>VLOOKUP($B46,[1]VysledkyDoplneni!$C$7:$T$126,18,0)</f>
        <v>0</v>
      </c>
      <c r="T46" s="10"/>
      <c r="U46" s="11">
        <f t="shared" si="0"/>
        <v>94</v>
      </c>
      <c r="V46" s="12">
        <v>0.62666666666666671</v>
      </c>
    </row>
    <row r="47" spans="1:22" ht="20.25">
      <c r="A47" s="5">
        <v>9</v>
      </c>
      <c r="B47" s="6" t="str">
        <f>IF([1]Vstup!C15&lt;&gt;"",[1]Vstup!C15,"")</f>
        <v>Zborník Karel</v>
      </c>
      <c r="C47" s="7" t="str">
        <f>IF([1]Vstup!C15&lt;&gt;"",[1]Vstup!D15,"")</f>
        <v>C</v>
      </c>
      <c r="D47" s="8">
        <f>VLOOKUP($B47,[1]VysledkyDoplneni!$C$7:$T$126,3,0)</f>
        <v>18</v>
      </c>
      <c r="E47" s="9">
        <f>VLOOKUP($B47,[1]VysledkyDoplneni!$C$7:$T$126,4,0)</f>
        <v>13</v>
      </c>
      <c r="F47" s="9">
        <f>VLOOKUP($B47,[1]VysledkyDoplneni!$C$7:$T$126,5,0)</f>
        <v>15</v>
      </c>
      <c r="G47" s="9">
        <f>VLOOKUP($B47,[1]VysledkyDoplneni!$C$7:$T$126,6,0)</f>
        <v>16</v>
      </c>
      <c r="H47" s="9">
        <f>VLOOKUP($B47,[1]VysledkyDoplneni!$C$7:$T$126,7,0)</f>
        <v>15</v>
      </c>
      <c r="I47" s="9">
        <f>VLOOKUP($B47,[1]VysledkyDoplneni!$C$7:$T$126,8,0)</f>
        <v>16</v>
      </c>
      <c r="J47" s="9">
        <f>VLOOKUP($B47,[1]VysledkyDoplneni!$C$7:$T$126,9,0)</f>
        <v>0</v>
      </c>
      <c r="K47" s="9">
        <f>VLOOKUP($B47,[1]VysledkyDoplneni!$C$7:$T$126,10,0)</f>
        <v>0</v>
      </c>
      <c r="L47" s="9">
        <f>VLOOKUP($B47,[1]VysledkyDoplneni!$C$7:$T$126,11,0)</f>
        <v>0</v>
      </c>
      <c r="M47" s="9">
        <f>VLOOKUP($B47,[1]VysledkyDoplneni!$C$7:$T$126,12,0)</f>
        <v>0</v>
      </c>
      <c r="N47" s="9">
        <f>VLOOKUP($B47,[1]VysledkyDoplneni!$C$7:$T$126,13,0)</f>
        <v>0</v>
      </c>
      <c r="O47" s="9">
        <f>VLOOKUP($B47,[1]VysledkyDoplneni!$C$7:$T$126,14,0)</f>
        <v>0</v>
      </c>
      <c r="P47" s="9">
        <f>VLOOKUP($B47,[1]VysledkyDoplneni!$C$7:$T$126,15,0)</f>
        <v>0</v>
      </c>
      <c r="Q47" s="9">
        <f>VLOOKUP($B47,[1]VysledkyDoplneni!$C$7:$T$126,16,0)</f>
        <v>0</v>
      </c>
      <c r="R47" s="9">
        <f>VLOOKUP($B47,[1]VysledkyDoplneni!$C$7:$T$126,17,0)</f>
        <v>0</v>
      </c>
      <c r="S47" s="7">
        <f>VLOOKUP($B47,[1]VysledkyDoplneni!$C$7:$T$126,18,0)</f>
        <v>0</v>
      </c>
      <c r="T47" s="10"/>
      <c r="U47" s="11">
        <f t="shared" si="0"/>
        <v>93</v>
      </c>
      <c r="V47" s="12">
        <v>0.62</v>
      </c>
    </row>
    <row r="48" spans="1:22" ht="20.25">
      <c r="A48" s="5">
        <v>10</v>
      </c>
      <c r="B48" s="6" t="str">
        <f>IF([1]Vstup!C34&lt;&gt;"",[1]Vstup!C34,"")</f>
        <v>Förster Karel</v>
      </c>
      <c r="C48" s="7" t="str">
        <f>IF([1]Vstup!C34&lt;&gt;"",[1]Vstup!D34,"")</f>
        <v>C</v>
      </c>
      <c r="D48" s="8">
        <f>VLOOKUP($B48,[1]VysledkyDoplneni!$C$7:$T$126,3,0)</f>
        <v>15</v>
      </c>
      <c r="E48" s="9">
        <f>VLOOKUP($B48,[1]VysledkyDoplneni!$C$7:$T$126,4,0)</f>
        <v>13</v>
      </c>
      <c r="F48" s="9">
        <f>VLOOKUP($B48,[1]VysledkyDoplneni!$C$7:$T$126,5,0)</f>
        <v>14</v>
      </c>
      <c r="G48" s="9">
        <f>VLOOKUP($B48,[1]VysledkyDoplneni!$C$7:$T$126,6,0)</f>
        <v>15</v>
      </c>
      <c r="H48" s="9">
        <f>VLOOKUP($B48,[1]VysledkyDoplneni!$C$7:$T$126,7,0)</f>
        <v>12</v>
      </c>
      <c r="I48" s="9">
        <f>VLOOKUP($B48,[1]VysledkyDoplneni!$C$7:$T$126,8,0)</f>
        <v>21</v>
      </c>
      <c r="J48" s="9">
        <f>VLOOKUP($B48,[1]VysledkyDoplneni!$C$7:$T$126,9,0)</f>
        <v>0</v>
      </c>
      <c r="K48" s="9">
        <f>VLOOKUP($B48,[1]VysledkyDoplneni!$C$7:$T$126,10,0)</f>
        <v>0</v>
      </c>
      <c r="L48" s="9">
        <f>VLOOKUP($B48,[1]VysledkyDoplneni!$C$7:$T$126,11,0)</f>
        <v>0</v>
      </c>
      <c r="M48" s="9">
        <f>VLOOKUP($B48,[1]VysledkyDoplneni!$C$7:$T$126,12,0)</f>
        <v>0</v>
      </c>
      <c r="N48" s="9">
        <f>VLOOKUP($B48,[1]VysledkyDoplneni!$C$7:$T$126,13,0)</f>
        <v>0</v>
      </c>
      <c r="O48" s="9">
        <f>VLOOKUP($B48,[1]VysledkyDoplneni!$C$7:$T$126,14,0)</f>
        <v>0</v>
      </c>
      <c r="P48" s="9">
        <f>VLOOKUP($B48,[1]VysledkyDoplneni!$C$7:$T$126,15,0)</f>
        <v>0</v>
      </c>
      <c r="Q48" s="9">
        <f>VLOOKUP($B48,[1]VysledkyDoplneni!$C$7:$T$126,16,0)</f>
        <v>0</v>
      </c>
      <c r="R48" s="9">
        <f>VLOOKUP($B48,[1]VysledkyDoplneni!$C$7:$T$126,17,0)</f>
        <v>0</v>
      </c>
      <c r="S48" s="7">
        <f>VLOOKUP($B48,[1]VysledkyDoplneni!$C$7:$T$126,18,0)</f>
        <v>0</v>
      </c>
      <c r="T48" s="10"/>
      <c r="U48" s="11">
        <f t="shared" si="0"/>
        <v>90</v>
      </c>
      <c r="V48" s="12">
        <v>0.6</v>
      </c>
    </row>
    <row r="49" spans="1:22" ht="20.25">
      <c r="A49" s="5">
        <v>11</v>
      </c>
      <c r="B49" s="6" t="str">
        <f>IF([1]Vstup!C22&lt;&gt;"",[1]Vstup!C22,"")</f>
        <v>Král Jaroslav</v>
      </c>
      <c r="C49" s="7" t="str">
        <f>IF([1]Vstup!C22&lt;&gt;"",[1]Vstup!D22,"")</f>
        <v>C</v>
      </c>
      <c r="D49" s="8">
        <f>VLOOKUP($B49,[1]VysledkyDoplneni!$C$7:$T$126,3,0)</f>
        <v>13</v>
      </c>
      <c r="E49" s="9">
        <f>VLOOKUP($B49,[1]VysledkyDoplneni!$C$7:$T$126,4,0)</f>
        <v>15</v>
      </c>
      <c r="F49" s="9">
        <f>VLOOKUP($B49,[1]VysledkyDoplneni!$C$7:$T$126,5,0)</f>
        <v>17</v>
      </c>
      <c r="G49" s="9">
        <f>VLOOKUP($B49,[1]VysledkyDoplneni!$C$7:$T$126,6,0)</f>
        <v>15</v>
      </c>
      <c r="H49" s="9">
        <f>VLOOKUP($B49,[1]VysledkyDoplneni!$C$7:$T$126,7,0)</f>
        <v>14</v>
      </c>
      <c r="I49" s="9">
        <f>VLOOKUP($B49,[1]VysledkyDoplneni!$C$7:$T$126,8,0)</f>
        <v>14</v>
      </c>
      <c r="J49" s="9">
        <f>VLOOKUP($B49,[1]VysledkyDoplneni!$C$7:$T$126,9,0)</f>
        <v>0</v>
      </c>
      <c r="K49" s="9">
        <f>VLOOKUP($B49,[1]VysledkyDoplneni!$C$7:$T$126,10,0)</f>
        <v>0</v>
      </c>
      <c r="L49" s="9">
        <f>VLOOKUP($B49,[1]VysledkyDoplneni!$C$7:$T$126,11,0)</f>
        <v>0</v>
      </c>
      <c r="M49" s="9">
        <f>VLOOKUP($B49,[1]VysledkyDoplneni!$C$7:$T$126,12,0)</f>
        <v>0</v>
      </c>
      <c r="N49" s="9">
        <f>VLOOKUP($B49,[1]VysledkyDoplneni!$C$7:$T$126,13,0)</f>
        <v>0</v>
      </c>
      <c r="O49" s="9">
        <f>VLOOKUP($B49,[1]VysledkyDoplneni!$C$7:$T$126,14,0)</f>
        <v>0</v>
      </c>
      <c r="P49" s="9">
        <f>VLOOKUP($B49,[1]VysledkyDoplneni!$C$7:$T$126,15,0)</f>
        <v>0</v>
      </c>
      <c r="Q49" s="9">
        <f>VLOOKUP($B49,[1]VysledkyDoplneni!$C$7:$T$126,16,0)</f>
        <v>0</v>
      </c>
      <c r="R49" s="9">
        <f>VLOOKUP($B49,[1]VysledkyDoplneni!$C$7:$T$126,17,0)</f>
        <v>0</v>
      </c>
      <c r="S49" s="7">
        <f>VLOOKUP($B49,[1]VysledkyDoplneni!$C$7:$T$126,18,0)</f>
        <v>0</v>
      </c>
      <c r="T49" s="10"/>
      <c r="U49" s="11">
        <f t="shared" si="0"/>
        <v>88</v>
      </c>
      <c r="V49" s="12">
        <v>0.58666666666666667</v>
      </c>
    </row>
    <row r="50" spans="1:22" ht="20.25">
      <c r="A50" s="5">
        <v>12</v>
      </c>
      <c r="B50" s="6" t="str">
        <f>IF([1]Vstup!C24&lt;&gt;"",[1]Vstup!C24,"")</f>
        <v>Bouz Pavel</v>
      </c>
      <c r="C50" s="7" t="str">
        <f>IF([1]Vstup!C24&lt;&gt;"",[1]Vstup!D24,"")</f>
        <v>C</v>
      </c>
      <c r="D50" s="8">
        <f>VLOOKUP($B50,[1]VysledkyDoplneni!$C$7:$T$126,3,0)</f>
        <v>14</v>
      </c>
      <c r="E50" s="9">
        <f>VLOOKUP($B50,[1]VysledkyDoplneni!$C$7:$T$126,4,0)</f>
        <v>14</v>
      </c>
      <c r="F50" s="9">
        <f>VLOOKUP($B50,[1]VysledkyDoplneni!$C$7:$T$126,5,0)</f>
        <v>9</v>
      </c>
      <c r="G50" s="9">
        <f>VLOOKUP($B50,[1]VysledkyDoplneni!$C$7:$T$126,6,0)</f>
        <v>13</v>
      </c>
      <c r="H50" s="9">
        <f>VLOOKUP($B50,[1]VysledkyDoplneni!$C$7:$T$126,7,0)</f>
        <v>20</v>
      </c>
      <c r="I50" s="9">
        <f>VLOOKUP($B50,[1]VysledkyDoplneni!$C$7:$T$126,8,0)</f>
        <v>16</v>
      </c>
      <c r="J50" s="29">
        <f>VLOOKUP($B50,[1]VysledkyDoplneni!$C$7:$T$126,9,0)</f>
        <v>0</v>
      </c>
      <c r="K50" s="9">
        <f>VLOOKUP($B50,[1]VysledkyDoplneni!$C$7:$T$126,10,0)</f>
        <v>0</v>
      </c>
      <c r="L50" s="9">
        <f>VLOOKUP($B50,[1]VysledkyDoplneni!$C$7:$T$126,11,0)</f>
        <v>0</v>
      </c>
      <c r="M50" s="9">
        <f>VLOOKUP($B50,[1]VysledkyDoplneni!$C$7:$T$126,12,0)</f>
        <v>0</v>
      </c>
      <c r="N50" s="9">
        <f>VLOOKUP($B50,[1]VysledkyDoplneni!$C$7:$T$126,13,0)</f>
        <v>0</v>
      </c>
      <c r="O50" s="9">
        <f>VLOOKUP($B50,[1]VysledkyDoplneni!$C$7:$T$126,14,0)</f>
        <v>0</v>
      </c>
      <c r="P50" s="9">
        <f>VLOOKUP($B50,[1]VysledkyDoplneni!$C$7:$T$126,15,0)</f>
        <v>0</v>
      </c>
      <c r="Q50" s="9">
        <f>VLOOKUP($B50,[1]VysledkyDoplneni!$C$7:$T$126,16,0)</f>
        <v>0</v>
      </c>
      <c r="R50" s="9">
        <f>VLOOKUP($B50,[1]VysledkyDoplneni!$C$7:$T$126,17,0)</f>
        <v>0</v>
      </c>
      <c r="S50" s="7">
        <f>VLOOKUP($B50,[1]VysledkyDoplneni!$C$7:$T$126,18,0)</f>
        <v>0</v>
      </c>
      <c r="T50" s="10"/>
      <c r="U50" s="11">
        <f t="shared" si="0"/>
        <v>86</v>
      </c>
      <c r="V50" s="12">
        <v>0.57333333333333336</v>
      </c>
    </row>
    <row r="51" spans="1:22" ht="20.25">
      <c r="A51" s="5">
        <v>13</v>
      </c>
      <c r="B51" s="6" t="str">
        <f>IF([1]Vstup!C69&lt;&gt;"",[1]Vstup!C69,"")</f>
        <v>Rataj Václav</v>
      </c>
      <c r="C51" s="7" t="str">
        <f>IF([1]Vstup!C69&lt;&gt;"",[1]Vstup!D69,"")</f>
        <v>C</v>
      </c>
      <c r="D51" s="8">
        <f>VLOOKUP($B51,[1]VysledkyDoplneni!$C$7:$T$126,3,0)</f>
        <v>16</v>
      </c>
      <c r="E51" s="9">
        <f>VLOOKUP($B51,[1]VysledkyDoplneni!$C$7:$T$126,4,0)</f>
        <v>9</v>
      </c>
      <c r="F51" s="9">
        <f>VLOOKUP($B51,[1]VysledkyDoplneni!$C$7:$T$126,5,0)</f>
        <v>17</v>
      </c>
      <c r="G51" s="9">
        <f>VLOOKUP($B51,[1]VysledkyDoplneni!$C$7:$T$126,6,0)</f>
        <v>15</v>
      </c>
      <c r="H51" s="9">
        <f>VLOOKUP($B51,[1]VysledkyDoplneni!$C$7:$T$126,7,0)</f>
        <v>16</v>
      </c>
      <c r="I51" s="9">
        <f>VLOOKUP($B51,[1]VysledkyDoplneni!$C$7:$T$126,8,0)</f>
        <v>13</v>
      </c>
      <c r="J51" s="9">
        <f>VLOOKUP($B51,[1]VysledkyDoplneni!$C$7:$T$126,9,0)</f>
        <v>0</v>
      </c>
      <c r="K51" s="9">
        <f>VLOOKUP($B51,[1]VysledkyDoplneni!$C$7:$T$126,10,0)</f>
        <v>0</v>
      </c>
      <c r="L51" s="9">
        <f>VLOOKUP($B51,[1]VysledkyDoplneni!$C$7:$T$126,11,0)</f>
        <v>0</v>
      </c>
      <c r="M51" s="9">
        <f>VLOOKUP($B51,[1]VysledkyDoplneni!$C$7:$T$126,12,0)</f>
        <v>0</v>
      </c>
      <c r="N51" s="9">
        <f>VLOOKUP($B51,[1]VysledkyDoplneni!$C$7:$T$126,13,0)</f>
        <v>0</v>
      </c>
      <c r="O51" s="9">
        <f>VLOOKUP($B51,[1]VysledkyDoplneni!$C$7:$T$126,14,0)</f>
        <v>0</v>
      </c>
      <c r="P51" s="9">
        <f>VLOOKUP($B51,[1]VysledkyDoplneni!$C$7:$T$126,15,0)</f>
        <v>0</v>
      </c>
      <c r="Q51" s="9">
        <f>VLOOKUP($B51,[1]VysledkyDoplneni!$C$7:$T$126,16,0)</f>
        <v>0</v>
      </c>
      <c r="R51" s="9">
        <f>VLOOKUP($B51,[1]VysledkyDoplneni!$C$7:$T$126,17,0)</f>
        <v>0</v>
      </c>
      <c r="S51" s="7">
        <f>VLOOKUP($B51,[1]VysledkyDoplneni!$C$7:$T$126,18,0)</f>
        <v>0</v>
      </c>
      <c r="T51" s="10"/>
      <c r="U51" s="11">
        <f t="shared" si="0"/>
        <v>86</v>
      </c>
      <c r="V51" s="12">
        <v>0.57333333333333336</v>
      </c>
    </row>
    <row r="52" spans="1:22" ht="20.25">
      <c r="A52" s="5">
        <v>14</v>
      </c>
      <c r="B52" s="6" t="str">
        <f>IF([1]Vstup!C73&lt;&gt;"",[1]Vstup!C73,"")</f>
        <v>Weiss Josef</v>
      </c>
      <c r="C52" s="7" t="str">
        <f>IF([1]Vstup!C73&lt;&gt;"",[1]Vstup!D73,"")</f>
        <v>C</v>
      </c>
      <c r="D52" s="8">
        <f>VLOOKUP($B52,[1]VysledkyDoplneni!$C$7:$T$126,3,0)</f>
        <v>13</v>
      </c>
      <c r="E52" s="9">
        <f>VLOOKUP($B52,[1]VysledkyDoplneni!$C$7:$T$126,4,0)</f>
        <v>10</v>
      </c>
      <c r="F52" s="9">
        <f>VLOOKUP($B52,[1]VysledkyDoplneni!$C$7:$T$126,5,0)</f>
        <v>14</v>
      </c>
      <c r="G52" s="9">
        <f>VLOOKUP($B52,[1]VysledkyDoplneni!$C$7:$T$126,6,0)</f>
        <v>17</v>
      </c>
      <c r="H52" s="9">
        <f>VLOOKUP($B52,[1]VysledkyDoplneni!$C$7:$T$126,7,0)</f>
        <v>18</v>
      </c>
      <c r="I52" s="9">
        <f>VLOOKUP($B52,[1]VysledkyDoplneni!$C$7:$T$126,8,0)</f>
        <v>14</v>
      </c>
      <c r="J52" s="9">
        <f>VLOOKUP($B52,[1]VysledkyDoplneni!$C$7:$T$126,9,0)</f>
        <v>0</v>
      </c>
      <c r="K52" s="9">
        <f>VLOOKUP($B52,[1]VysledkyDoplneni!$C$7:$T$126,10,0)</f>
        <v>0</v>
      </c>
      <c r="L52" s="9">
        <f>VLOOKUP($B52,[1]VysledkyDoplneni!$C$7:$T$126,11,0)</f>
        <v>0</v>
      </c>
      <c r="M52" s="9">
        <f>VLOOKUP($B52,[1]VysledkyDoplneni!$C$7:$T$126,12,0)</f>
        <v>0</v>
      </c>
      <c r="N52" s="9">
        <f>VLOOKUP($B52,[1]VysledkyDoplneni!$C$7:$T$126,13,0)</f>
        <v>0</v>
      </c>
      <c r="O52" s="9">
        <f>VLOOKUP($B52,[1]VysledkyDoplneni!$C$7:$T$126,14,0)</f>
        <v>0</v>
      </c>
      <c r="P52" s="9">
        <f>VLOOKUP($B52,[1]VysledkyDoplneni!$C$7:$T$126,15,0)</f>
        <v>0</v>
      </c>
      <c r="Q52" s="9">
        <f>VLOOKUP($B52,[1]VysledkyDoplneni!$C$7:$T$126,16,0)</f>
        <v>0</v>
      </c>
      <c r="R52" s="9">
        <f>VLOOKUP($B52,[1]VysledkyDoplneni!$C$7:$T$126,17,0)</f>
        <v>0</v>
      </c>
      <c r="S52" s="7">
        <f>VLOOKUP($B52,[1]VysledkyDoplneni!$C$7:$T$126,18,0)</f>
        <v>0</v>
      </c>
      <c r="T52" s="10"/>
      <c r="U52" s="11">
        <f t="shared" si="0"/>
        <v>86</v>
      </c>
      <c r="V52" s="12">
        <v>0.57333333333333336</v>
      </c>
    </row>
    <row r="53" spans="1:22" ht="20.25">
      <c r="A53" s="5">
        <v>15</v>
      </c>
      <c r="B53" s="6" t="str">
        <f>IF([1]Vstup!C25&lt;&gt;"",[1]Vstup!C25,"")</f>
        <v>Filippi Marcel</v>
      </c>
      <c r="C53" s="7" t="str">
        <f>IF([1]Vstup!C25&lt;&gt;"",[1]Vstup!D25,"")</f>
        <v>C</v>
      </c>
      <c r="D53" s="8">
        <f>VLOOKUP($B53,[1]VysledkyDoplneni!$C$7:$T$126,3,0)</f>
        <v>15</v>
      </c>
      <c r="E53" s="9">
        <f>VLOOKUP($B53,[1]VysledkyDoplneni!$C$7:$T$126,4,0)</f>
        <v>14</v>
      </c>
      <c r="F53" s="9">
        <f>VLOOKUP($B53,[1]VysledkyDoplneni!$C$7:$T$126,5,0)</f>
        <v>12</v>
      </c>
      <c r="G53" s="9">
        <f>VLOOKUP($B53,[1]VysledkyDoplneni!$C$7:$T$126,6,0)</f>
        <v>15</v>
      </c>
      <c r="H53" s="9">
        <f>VLOOKUP($B53,[1]VysledkyDoplneni!$C$7:$T$126,7,0)</f>
        <v>15</v>
      </c>
      <c r="I53" s="9">
        <f>VLOOKUP($B53,[1]VysledkyDoplneni!$C$7:$T$126,8,0)</f>
        <v>13</v>
      </c>
      <c r="J53" s="9">
        <f>VLOOKUP($B53,[1]VysledkyDoplneni!$C$7:$T$126,9,0)</f>
        <v>0</v>
      </c>
      <c r="K53" s="9">
        <f>VLOOKUP($B53,[1]VysledkyDoplneni!$C$7:$T$126,10,0)</f>
        <v>0</v>
      </c>
      <c r="L53" s="9">
        <f>VLOOKUP($B53,[1]VysledkyDoplneni!$C$7:$T$126,11,0)</f>
        <v>0</v>
      </c>
      <c r="M53" s="9">
        <f>VLOOKUP($B53,[1]VysledkyDoplneni!$C$7:$T$126,12,0)</f>
        <v>0</v>
      </c>
      <c r="N53" s="9">
        <f>VLOOKUP($B53,[1]VysledkyDoplneni!$C$7:$T$126,13,0)</f>
        <v>0</v>
      </c>
      <c r="O53" s="9">
        <f>VLOOKUP($B53,[1]VysledkyDoplneni!$C$7:$T$126,14,0)</f>
        <v>0</v>
      </c>
      <c r="P53" s="9">
        <f>VLOOKUP($B53,[1]VysledkyDoplneni!$C$7:$T$126,15,0)</f>
        <v>0</v>
      </c>
      <c r="Q53" s="9">
        <f>VLOOKUP($B53,[1]VysledkyDoplneni!$C$7:$T$126,16,0)</f>
        <v>0</v>
      </c>
      <c r="R53" s="9">
        <f>VLOOKUP($B53,[1]VysledkyDoplneni!$C$7:$T$126,17,0)</f>
        <v>0</v>
      </c>
      <c r="S53" s="7">
        <f>VLOOKUP($B53,[1]VysledkyDoplneni!$C$7:$T$126,18,0)</f>
        <v>0</v>
      </c>
      <c r="T53" s="10"/>
      <c r="U53" s="11">
        <f t="shared" si="0"/>
        <v>84</v>
      </c>
      <c r="V53" s="12">
        <v>0.56000000000000005</v>
      </c>
    </row>
    <row r="54" spans="1:22" ht="20.25">
      <c r="A54" s="5">
        <v>16</v>
      </c>
      <c r="B54" s="6" t="str">
        <f>IF([1]Vstup!C46&lt;&gt;"",[1]Vstup!C46,"")</f>
        <v>Dolanský Jan</v>
      </c>
      <c r="C54" s="7" t="str">
        <f>IF([1]Vstup!C46&lt;&gt;"",[1]Vstup!D46,"")</f>
        <v>C</v>
      </c>
      <c r="D54" s="8">
        <f>VLOOKUP($B54,[1]VysledkyDoplneni!$C$7:$T$126,3,0)</f>
        <v>14</v>
      </c>
      <c r="E54" s="9">
        <f>VLOOKUP($B54,[1]VysledkyDoplneni!$C$7:$T$126,4,0)</f>
        <v>6</v>
      </c>
      <c r="F54" s="9">
        <f>VLOOKUP($B54,[1]VysledkyDoplneni!$C$7:$T$126,5,0)</f>
        <v>14</v>
      </c>
      <c r="G54" s="9">
        <f>VLOOKUP($B54,[1]VysledkyDoplneni!$C$7:$T$126,6,0)</f>
        <v>15</v>
      </c>
      <c r="H54" s="9">
        <f>VLOOKUP($B54,[1]VysledkyDoplneni!$C$7:$T$126,7,0)</f>
        <v>16</v>
      </c>
      <c r="I54" s="9">
        <f>VLOOKUP($B54,[1]VysledkyDoplneni!$C$7:$T$126,8,0)</f>
        <v>15</v>
      </c>
      <c r="J54" s="9">
        <f>VLOOKUP($B54,[1]VysledkyDoplneni!$C$7:$T$126,9,0)</f>
        <v>0</v>
      </c>
      <c r="K54" s="9">
        <f>VLOOKUP($B54,[1]VysledkyDoplneni!$C$7:$T$126,10,0)</f>
        <v>0</v>
      </c>
      <c r="L54" s="9">
        <f>VLOOKUP($B54,[1]VysledkyDoplneni!$C$7:$T$126,11,0)</f>
        <v>0</v>
      </c>
      <c r="M54" s="9">
        <f>VLOOKUP($B54,[1]VysledkyDoplneni!$C$7:$T$126,12,0)</f>
        <v>0</v>
      </c>
      <c r="N54" s="9">
        <f>VLOOKUP($B54,[1]VysledkyDoplneni!$C$7:$T$126,13,0)</f>
        <v>0</v>
      </c>
      <c r="O54" s="9">
        <f>VLOOKUP($B54,[1]VysledkyDoplneni!$C$7:$T$126,14,0)</f>
        <v>0</v>
      </c>
      <c r="P54" s="9">
        <f>VLOOKUP($B54,[1]VysledkyDoplneni!$C$7:$T$126,15,0)</f>
        <v>0</v>
      </c>
      <c r="Q54" s="9">
        <f>VLOOKUP($B54,[1]VysledkyDoplneni!$C$7:$T$126,16,0)</f>
        <v>0</v>
      </c>
      <c r="R54" s="9">
        <f>VLOOKUP($B54,[1]VysledkyDoplneni!$C$7:$T$126,17,0)</f>
        <v>0</v>
      </c>
      <c r="S54" s="7">
        <f>VLOOKUP($B54,[1]VysledkyDoplneni!$C$7:$T$126,18,0)</f>
        <v>0</v>
      </c>
      <c r="T54" s="10"/>
      <c r="U54" s="11">
        <f t="shared" si="0"/>
        <v>80</v>
      </c>
      <c r="V54" s="12">
        <v>0.53333333333333333</v>
      </c>
    </row>
    <row r="55" spans="1:22" ht="20.25">
      <c r="A55" s="5">
        <v>17</v>
      </c>
      <c r="B55" s="6" t="str">
        <f>IF([1]Vstup!C55&lt;&gt;"",[1]Vstup!C55,"")</f>
        <v>Hejduk Josef</v>
      </c>
      <c r="C55" s="7" t="str">
        <f>IF([1]Vstup!C55&lt;&gt;"",[1]Vstup!D55,"")</f>
        <v>C</v>
      </c>
      <c r="D55" s="8">
        <f>VLOOKUP($B55,[1]VysledkyDoplneni!$C$7:$T$126,3,0)</f>
        <v>14</v>
      </c>
      <c r="E55" s="9">
        <f>VLOOKUP($B55,[1]VysledkyDoplneni!$C$7:$T$126,4,0)</f>
        <v>10</v>
      </c>
      <c r="F55" s="9">
        <f>VLOOKUP($B55,[1]VysledkyDoplneni!$C$7:$T$126,5,0)</f>
        <v>13</v>
      </c>
      <c r="G55" s="9">
        <f>VLOOKUP($B55,[1]VysledkyDoplneni!$C$7:$T$126,6,0)</f>
        <v>16</v>
      </c>
      <c r="H55" s="9">
        <f>VLOOKUP($B55,[1]VysledkyDoplneni!$C$7:$T$126,7,0)</f>
        <v>16</v>
      </c>
      <c r="I55" s="9">
        <f>VLOOKUP($B55,[1]VysledkyDoplneni!$C$7:$T$126,8,0)</f>
        <v>11</v>
      </c>
      <c r="J55" s="9">
        <f>VLOOKUP($B55,[1]VysledkyDoplneni!$C$7:$T$126,9,0)</f>
        <v>0</v>
      </c>
      <c r="K55" s="9">
        <f>VLOOKUP($B55,[1]VysledkyDoplneni!$C$7:$T$126,10,0)</f>
        <v>0</v>
      </c>
      <c r="L55" s="9">
        <f>VLOOKUP($B55,[1]VysledkyDoplneni!$C$7:$T$126,11,0)</f>
        <v>0</v>
      </c>
      <c r="M55" s="9">
        <f>VLOOKUP($B55,[1]VysledkyDoplneni!$C$7:$T$126,12,0)</f>
        <v>0</v>
      </c>
      <c r="N55" s="9">
        <f>VLOOKUP($B55,[1]VysledkyDoplneni!$C$7:$T$126,13,0)</f>
        <v>0</v>
      </c>
      <c r="O55" s="9">
        <f>VLOOKUP($B55,[1]VysledkyDoplneni!$C$7:$T$126,14,0)</f>
        <v>0</v>
      </c>
      <c r="P55" s="9">
        <f>VLOOKUP($B55,[1]VysledkyDoplneni!$C$7:$T$126,15,0)</f>
        <v>0</v>
      </c>
      <c r="Q55" s="9">
        <f>VLOOKUP($B55,[1]VysledkyDoplneni!$C$7:$T$126,16,0)</f>
        <v>0</v>
      </c>
      <c r="R55" s="9">
        <f>VLOOKUP($B55,[1]VysledkyDoplneni!$C$7:$T$126,17,0)</f>
        <v>0</v>
      </c>
      <c r="S55" s="7">
        <f>VLOOKUP($B55,[1]VysledkyDoplneni!$C$7:$T$126,18,0)</f>
        <v>0</v>
      </c>
      <c r="T55" s="10"/>
      <c r="U55" s="11">
        <f t="shared" si="0"/>
        <v>80</v>
      </c>
      <c r="V55" s="12">
        <v>0.53333333333333333</v>
      </c>
    </row>
    <row r="56" spans="1:22" ht="20.25">
      <c r="A56" s="5">
        <v>18</v>
      </c>
      <c r="B56" s="6" t="str">
        <f>IF([1]Vstup!C59&lt;&gt;"",[1]Vstup!C59,"")</f>
        <v>Martin Josef</v>
      </c>
      <c r="C56" s="7" t="str">
        <f>IF([1]Vstup!C59&lt;&gt;"",[1]Vstup!D59,"")</f>
        <v>C</v>
      </c>
      <c r="D56" s="8">
        <f>VLOOKUP($B56,[1]VysledkyDoplneni!$C$7:$T$126,3,0)</f>
        <v>12</v>
      </c>
      <c r="E56" s="9">
        <f>VLOOKUP($B56,[1]VysledkyDoplneni!$C$7:$T$126,4,0)</f>
        <v>11</v>
      </c>
      <c r="F56" s="9">
        <f>VLOOKUP($B56,[1]VysledkyDoplneni!$C$7:$T$126,5,0)</f>
        <v>17</v>
      </c>
      <c r="G56" s="9">
        <f>VLOOKUP($B56,[1]VysledkyDoplneni!$C$7:$T$126,6,0)</f>
        <v>12</v>
      </c>
      <c r="H56" s="9">
        <f>VLOOKUP($B56,[1]VysledkyDoplneni!$C$7:$T$126,7,0)</f>
        <v>9</v>
      </c>
      <c r="I56" s="9">
        <f>VLOOKUP($B56,[1]VysledkyDoplneni!$C$7:$T$126,8,0)</f>
        <v>18</v>
      </c>
      <c r="J56" s="9">
        <f>VLOOKUP($B56,[1]VysledkyDoplneni!$C$7:$T$126,9,0)</f>
        <v>0</v>
      </c>
      <c r="K56" s="9">
        <f>VLOOKUP($B56,[1]VysledkyDoplneni!$C$7:$T$126,10,0)</f>
        <v>0</v>
      </c>
      <c r="L56" s="9">
        <f>VLOOKUP($B56,[1]VysledkyDoplneni!$C$7:$T$126,11,0)</f>
        <v>0</v>
      </c>
      <c r="M56" s="9">
        <f>VLOOKUP($B56,[1]VysledkyDoplneni!$C$7:$T$126,12,0)</f>
        <v>0</v>
      </c>
      <c r="N56" s="9">
        <f>VLOOKUP($B56,[1]VysledkyDoplneni!$C$7:$T$126,13,0)</f>
        <v>0</v>
      </c>
      <c r="O56" s="9">
        <f>VLOOKUP($B56,[1]VysledkyDoplneni!$C$7:$T$126,14,0)</f>
        <v>0</v>
      </c>
      <c r="P56" s="9">
        <f>VLOOKUP($B56,[1]VysledkyDoplneni!$C$7:$T$126,15,0)</f>
        <v>0</v>
      </c>
      <c r="Q56" s="9">
        <f>VLOOKUP($B56,[1]VysledkyDoplneni!$C$7:$T$126,16,0)</f>
        <v>0</v>
      </c>
      <c r="R56" s="9">
        <f>VLOOKUP($B56,[1]VysledkyDoplneni!$C$7:$T$126,17,0)</f>
        <v>0</v>
      </c>
      <c r="S56" s="7">
        <f>VLOOKUP($B56,[1]VysledkyDoplneni!$C$7:$T$126,18,0)</f>
        <v>0</v>
      </c>
      <c r="T56" s="10"/>
      <c r="U56" s="11">
        <f t="shared" si="0"/>
        <v>79</v>
      </c>
      <c r="V56" s="12">
        <v>0.52666666666666662</v>
      </c>
    </row>
    <row r="57" spans="1:22" ht="20.25">
      <c r="A57" s="5">
        <v>19</v>
      </c>
      <c r="B57" s="6" t="str">
        <f>IF([1]Vstup!C40&lt;&gt;"",[1]Vstup!C40,"")</f>
        <v>Hosnedl Jakub</v>
      </c>
      <c r="C57" s="7" t="str">
        <f>IF([1]Vstup!C40&lt;&gt;"",[1]Vstup!D40,"")</f>
        <v>C</v>
      </c>
      <c r="D57" s="8">
        <f>VLOOKUP($B57,[1]VysledkyDoplneni!$C$7:$T$126,3,0)</f>
        <v>16</v>
      </c>
      <c r="E57" s="9">
        <f>VLOOKUP($B57,[1]VysledkyDoplneni!$C$7:$T$126,4,0)</f>
        <v>10</v>
      </c>
      <c r="F57" s="9">
        <f>VLOOKUP($B57,[1]VysledkyDoplneni!$C$7:$T$126,5,0)</f>
        <v>9</v>
      </c>
      <c r="G57" s="9">
        <f>VLOOKUP($B57,[1]VysledkyDoplneni!$C$7:$T$126,6,0)</f>
        <v>10</v>
      </c>
      <c r="H57" s="9">
        <f>VLOOKUP($B57,[1]VysledkyDoplneni!$C$7:$T$126,7,0)</f>
        <v>14</v>
      </c>
      <c r="I57" s="9">
        <f>VLOOKUP($B57,[1]VysledkyDoplneni!$C$7:$T$126,8,0)</f>
        <v>12</v>
      </c>
      <c r="J57" s="9">
        <f>VLOOKUP($B57,[1]VysledkyDoplneni!$C$7:$T$126,9,0)</f>
        <v>0</v>
      </c>
      <c r="K57" s="9">
        <f>VLOOKUP($B57,[1]VysledkyDoplneni!$C$7:$T$126,10,0)</f>
        <v>0</v>
      </c>
      <c r="L57" s="9">
        <f>VLOOKUP($B57,[1]VysledkyDoplneni!$C$7:$T$126,11,0)</f>
        <v>0</v>
      </c>
      <c r="M57" s="9">
        <f>VLOOKUP($B57,[1]VysledkyDoplneni!$C$7:$T$126,12,0)</f>
        <v>0</v>
      </c>
      <c r="N57" s="9">
        <f>VLOOKUP($B57,[1]VysledkyDoplneni!$C$7:$T$126,13,0)</f>
        <v>0</v>
      </c>
      <c r="O57" s="9">
        <f>VLOOKUP($B57,[1]VysledkyDoplneni!$C$7:$T$126,14,0)</f>
        <v>0</v>
      </c>
      <c r="P57" s="9">
        <f>VLOOKUP($B57,[1]VysledkyDoplneni!$C$7:$T$126,15,0)</f>
        <v>0</v>
      </c>
      <c r="Q57" s="9">
        <f>VLOOKUP($B57,[1]VysledkyDoplneni!$C$7:$T$126,16,0)</f>
        <v>0</v>
      </c>
      <c r="R57" s="9">
        <f>VLOOKUP($B57,[1]VysledkyDoplneni!$C$7:$T$126,17,0)</f>
        <v>0</v>
      </c>
      <c r="S57" s="7">
        <f>VLOOKUP($B57,[1]VysledkyDoplneni!$C$7:$T$126,18,0)</f>
        <v>0</v>
      </c>
      <c r="T57" s="10"/>
      <c r="U57" s="11">
        <f t="shared" si="0"/>
        <v>71</v>
      </c>
      <c r="V57" s="12">
        <v>0.47333333333333333</v>
      </c>
    </row>
    <row r="58" spans="1:22" ht="20.25">
      <c r="A58" s="5">
        <v>20</v>
      </c>
      <c r="B58" s="6" t="str">
        <f>IF([1]Vstup!C89&lt;&gt;"",[1]Vstup!C89,"")</f>
        <v>Langmajer Tomáš</v>
      </c>
      <c r="C58" s="7" t="str">
        <f>IF([1]Vstup!C89&lt;&gt;"",[1]Vstup!D89,"")</f>
        <v>C</v>
      </c>
      <c r="D58" s="8">
        <f>VLOOKUP($B58,[1]VysledkyDoplneni!$C$7:$T$126,3,0)</f>
        <v>14</v>
      </c>
      <c r="E58" s="9">
        <f>VLOOKUP($B58,[1]VysledkyDoplneni!$C$7:$T$126,4,0)</f>
        <v>7</v>
      </c>
      <c r="F58" s="9">
        <f>VLOOKUP($B58,[1]VysledkyDoplneni!$C$7:$T$126,5,0)</f>
        <v>13</v>
      </c>
      <c r="G58" s="9">
        <f>VLOOKUP($B58,[1]VysledkyDoplneni!$C$7:$T$126,6,0)</f>
        <v>11</v>
      </c>
      <c r="H58" s="9">
        <f>VLOOKUP($B58,[1]VysledkyDoplneni!$C$7:$T$126,7,0)</f>
        <v>9</v>
      </c>
      <c r="I58" s="9">
        <f>VLOOKUP($B58,[1]VysledkyDoplneni!$C$7:$T$126,8,0)</f>
        <v>14</v>
      </c>
      <c r="J58" s="9">
        <f>VLOOKUP($B58,[1]VysledkyDoplneni!$C$7:$T$126,9,0)</f>
        <v>0</v>
      </c>
      <c r="K58" s="9">
        <f>VLOOKUP($B58,[1]VysledkyDoplneni!$C$7:$T$126,10,0)</f>
        <v>0</v>
      </c>
      <c r="L58" s="9">
        <f>VLOOKUP($B58,[1]VysledkyDoplneni!$C$7:$T$126,11,0)</f>
        <v>0</v>
      </c>
      <c r="M58" s="9">
        <f>VLOOKUP($B58,[1]VysledkyDoplneni!$C$7:$T$126,12,0)</f>
        <v>0</v>
      </c>
      <c r="N58" s="9">
        <f>VLOOKUP($B58,[1]VysledkyDoplneni!$C$7:$T$126,13,0)</f>
        <v>0</v>
      </c>
      <c r="O58" s="9">
        <f>VLOOKUP($B58,[1]VysledkyDoplneni!$C$7:$T$126,14,0)</f>
        <v>0</v>
      </c>
      <c r="P58" s="9">
        <f>VLOOKUP($B58,[1]VysledkyDoplneni!$C$7:$T$126,15,0)</f>
        <v>0</v>
      </c>
      <c r="Q58" s="9">
        <f>VLOOKUP($B58,[1]VysledkyDoplneni!$C$7:$T$126,16,0)</f>
        <v>0</v>
      </c>
      <c r="R58" s="9">
        <f>VLOOKUP($B58,[1]VysledkyDoplneni!$C$7:$T$126,17,0)</f>
        <v>0</v>
      </c>
      <c r="S58" s="7">
        <f>VLOOKUP($B58,[1]VysledkyDoplneni!$C$7:$T$126,18,0)</f>
        <v>0</v>
      </c>
      <c r="T58" s="10"/>
      <c r="U58" s="11">
        <f t="shared" si="0"/>
        <v>68</v>
      </c>
      <c r="V58" s="12">
        <v>0.45333333333333331</v>
      </c>
    </row>
    <row r="59" spans="1:22" ht="20.25">
      <c r="A59" s="5">
        <v>21</v>
      </c>
      <c r="B59" s="6" t="str">
        <f>IF([1]Vstup!C21&lt;&gt;"",[1]Vstup!C21,"")</f>
        <v>Skala Richard</v>
      </c>
      <c r="C59" s="7" t="str">
        <f>IF([1]Vstup!C21&lt;&gt;"",[1]Vstup!D21,"")</f>
        <v>C</v>
      </c>
      <c r="D59" s="8">
        <f>VLOOKUP($B59,[1]VysledkyDoplneni!$C$7:$T$126,3,0)</f>
        <v>11</v>
      </c>
      <c r="E59" s="9">
        <f>VLOOKUP($B59,[1]VysledkyDoplneni!$C$7:$T$126,4,0)</f>
        <v>8</v>
      </c>
      <c r="F59" s="9">
        <f>VLOOKUP($B59,[1]VysledkyDoplneni!$C$7:$T$126,5,0)</f>
        <v>9</v>
      </c>
      <c r="G59" s="9">
        <f>VLOOKUP($B59,[1]VysledkyDoplneni!$C$7:$T$126,6,0)</f>
        <v>14</v>
      </c>
      <c r="H59" s="9">
        <f>VLOOKUP($B59,[1]VysledkyDoplneni!$C$7:$T$126,7,0)</f>
        <v>10</v>
      </c>
      <c r="I59" s="9">
        <f>VLOOKUP($B59,[1]VysledkyDoplneni!$C$7:$T$126,8,0)</f>
        <v>15</v>
      </c>
      <c r="J59" s="9">
        <f>VLOOKUP($B59,[1]VysledkyDoplneni!$C$7:$T$126,9,0)</f>
        <v>0</v>
      </c>
      <c r="K59" s="9">
        <f>VLOOKUP($B59,[1]VysledkyDoplneni!$C$7:$T$126,10,0)</f>
        <v>0</v>
      </c>
      <c r="L59" s="9">
        <f>VLOOKUP($B59,[1]VysledkyDoplneni!$C$7:$T$126,11,0)</f>
        <v>0</v>
      </c>
      <c r="M59" s="9">
        <f>VLOOKUP($B59,[1]VysledkyDoplneni!$C$7:$T$126,12,0)</f>
        <v>0</v>
      </c>
      <c r="N59" s="9">
        <f>VLOOKUP($B59,[1]VysledkyDoplneni!$C$7:$T$126,13,0)</f>
        <v>0</v>
      </c>
      <c r="O59" s="9">
        <f>VLOOKUP($B59,[1]VysledkyDoplneni!$C$7:$T$126,14,0)</f>
        <v>0</v>
      </c>
      <c r="P59" s="9">
        <f>VLOOKUP($B59,[1]VysledkyDoplneni!$C$7:$T$126,15,0)</f>
        <v>0</v>
      </c>
      <c r="Q59" s="9">
        <f>VLOOKUP($B59,[1]VysledkyDoplneni!$C$7:$T$126,16,0)</f>
        <v>0</v>
      </c>
      <c r="R59" s="9">
        <f>VLOOKUP($B59,[1]VysledkyDoplneni!$C$7:$T$126,17,0)</f>
        <v>0</v>
      </c>
      <c r="S59" s="7">
        <f>VLOOKUP($B59,[1]VysledkyDoplneni!$C$7:$T$126,18,0)</f>
        <v>0</v>
      </c>
      <c r="T59" s="10"/>
      <c r="U59" s="11">
        <f t="shared" si="0"/>
        <v>67</v>
      </c>
      <c r="V59" s="12">
        <v>0.44666666666666666</v>
      </c>
    </row>
    <row r="60" spans="1:22" ht="20.25">
      <c r="A60" s="5">
        <v>22</v>
      </c>
      <c r="B60" s="6" t="str">
        <f>IF([1]Vstup!C41&lt;&gt;"",[1]Vstup!C41,"")</f>
        <v>Pokorný Igor</v>
      </c>
      <c r="C60" s="7" t="str">
        <f>IF([1]Vstup!C41&lt;&gt;"",[1]Vstup!D41,"")</f>
        <v>C</v>
      </c>
      <c r="D60" s="8">
        <f>VLOOKUP($B60,[1]VysledkyDoplneni!$C$7:$T$126,3,0)</f>
        <v>12</v>
      </c>
      <c r="E60" s="9">
        <f>VLOOKUP($B60,[1]VysledkyDoplneni!$C$7:$T$126,4,0)</f>
        <v>8</v>
      </c>
      <c r="F60" s="9">
        <f>VLOOKUP($B60,[1]VysledkyDoplneni!$C$7:$T$126,5,0)</f>
        <v>12</v>
      </c>
      <c r="G60" s="9">
        <f>VLOOKUP($B60,[1]VysledkyDoplneni!$C$7:$T$126,6,0)</f>
        <v>10</v>
      </c>
      <c r="H60" s="9">
        <f>VLOOKUP($B60,[1]VysledkyDoplneni!$C$7:$T$126,7,0)</f>
        <v>14</v>
      </c>
      <c r="I60" s="9">
        <f>VLOOKUP($B60,[1]VysledkyDoplneni!$C$7:$T$126,8,0)</f>
        <v>10</v>
      </c>
      <c r="J60" s="9">
        <f>VLOOKUP($B60,[1]VysledkyDoplneni!$C$7:$T$126,9,0)</f>
        <v>0</v>
      </c>
      <c r="K60" s="9">
        <f>VLOOKUP($B60,[1]VysledkyDoplneni!$C$7:$T$126,10,0)</f>
        <v>0</v>
      </c>
      <c r="L60" s="9">
        <f>VLOOKUP($B60,[1]VysledkyDoplneni!$C$7:$T$126,11,0)</f>
        <v>0</v>
      </c>
      <c r="M60" s="9">
        <f>VLOOKUP($B60,[1]VysledkyDoplneni!$C$7:$T$126,12,0)</f>
        <v>0</v>
      </c>
      <c r="N60" s="9">
        <f>VLOOKUP($B60,[1]VysledkyDoplneni!$C$7:$T$126,13,0)</f>
        <v>0</v>
      </c>
      <c r="O60" s="9">
        <f>VLOOKUP($B60,[1]VysledkyDoplneni!$C$7:$T$126,14,0)</f>
        <v>0</v>
      </c>
      <c r="P60" s="9">
        <f>VLOOKUP($B60,[1]VysledkyDoplneni!$C$7:$T$126,15,0)</f>
        <v>0</v>
      </c>
      <c r="Q60" s="9">
        <f>VLOOKUP($B60,[1]VysledkyDoplneni!$C$7:$T$126,16,0)</f>
        <v>0</v>
      </c>
      <c r="R60" s="9">
        <f>VLOOKUP($B60,[1]VysledkyDoplneni!$C$7:$T$126,17,0)</f>
        <v>0</v>
      </c>
      <c r="S60" s="7">
        <f>VLOOKUP($B60,[1]VysledkyDoplneni!$C$7:$T$126,18,0)</f>
        <v>0</v>
      </c>
      <c r="T60" s="10"/>
      <c r="U60" s="11">
        <f t="shared" si="0"/>
        <v>66</v>
      </c>
      <c r="V60" s="12">
        <v>0.44</v>
      </c>
    </row>
    <row r="61" spans="1:22" ht="20.25">
      <c r="A61" s="5">
        <v>23</v>
      </c>
      <c r="B61" s="6" t="str">
        <f>IF([1]Vstup!C90&lt;&gt;"",[1]Vstup!C90,"")</f>
        <v>Šindelář Jiří st</v>
      </c>
      <c r="C61" s="7" t="str">
        <f>IF([1]Vstup!C90&lt;&gt;"",[1]Vstup!D90,"")</f>
        <v>C</v>
      </c>
      <c r="D61" s="8">
        <f>VLOOKUP($B61,[1]VysledkyDoplneni!$C$7:$T$126,3,0)</f>
        <v>11</v>
      </c>
      <c r="E61" s="9">
        <f>VLOOKUP($B61,[1]VysledkyDoplneni!$C$7:$T$126,4,0)</f>
        <v>9</v>
      </c>
      <c r="F61" s="9">
        <f>VLOOKUP($B61,[1]VysledkyDoplneni!$C$7:$T$126,5,0)</f>
        <v>14</v>
      </c>
      <c r="G61" s="9">
        <f>VLOOKUP($B61,[1]VysledkyDoplneni!$C$7:$T$126,6,0)</f>
        <v>6</v>
      </c>
      <c r="H61" s="9">
        <f>VLOOKUP($B61,[1]VysledkyDoplneni!$C$7:$T$126,7,0)</f>
        <v>14</v>
      </c>
      <c r="I61" s="9">
        <f>VLOOKUP($B61,[1]VysledkyDoplneni!$C$7:$T$126,8,0)</f>
        <v>10</v>
      </c>
      <c r="J61" s="9">
        <f>VLOOKUP($B61,[1]VysledkyDoplneni!$C$7:$T$126,9,0)</f>
        <v>0</v>
      </c>
      <c r="K61" s="9">
        <f>VLOOKUP($B61,[1]VysledkyDoplneni!$C$7:$T$126,10,0)</f>
        <v>0</v>
      </c>
      <c r="L61" s="9">
        <f>VLOOKUP($B61,[1]VysledkyDoplneni!$C$7:$T$126,11,0)</f>
        <v>0</v>
      </c>
      <c r="M61" s="9">
        <f>VLOOKUP($B61,[1]VysledkyDoplneni!$C$7:$T$126,12,0)</f>
        <v>0</v>
      </c>
      <c r="N61" s="9">
        <f>VLOOKUP($B61,[1]VysledkyDoplneni!$C$7:$T$126,13,0)</f>
        <v>0</v>
      </c>
      <c r="O61" s="9">
        <f>VLOOKUP($B61,[1]VysledkyDoplneni!$C$7:$T$126,14,0)</f>
        <v>0</v>
      </c>
      <c r="P61" s="9">
        <f>VLOOKUP($B61,[1]VysledkyDoplneni!$C$7:$T$126,15,0)</f>
        <v>0</v>
      </c>
      <c r="Q61" s="9">
        <f>VLOOKUP($B61,[1]VysledkyDoplneni!$C$7:$T$126,16,0)</f>
        <v>0</v>
      </c>
      <c r="R61" s="9">
        <f>VLOOKUP($B61,[1]VysledkyDoplneni!$C$7:$T$126,17,0)</f>
        <v>0</v>
      </c>
      <c r="S61" s="7">
        <f>VLOOKUP($B61,[1]VysledkyDoplneni!$C$7:$T$126,18,0)</f>
        <v>0</v>
      </c>
      <c r="T61" s="10"/>
      <c r="U61" s="11">
        <f t="shared" si="0"/>
        <v>64</v>
      </c>
      <c r="V61" s="12">
        <v>0.42666666666666669</v>
      </c>
    </row>
    <row r="62" spans="1:22" ht="20.25">
      <c r="A62" s="5">
        <v>24</v>
      </c>
      <c r="B62" s="6" t="str">
        <f>IF([1]Vstup!C60&lt;&gt;"",[1]Vstup!C60,"")</f>
        <v>Martin Petr</v>
      </c>
      <c r="C62" s="7" t="str">
        <f>IF([1]Vstup!C60&lt;&gt;"",[1]Vstup!D60,"")</f>
        <v>C</v>
      </c>
      <c r="D62" s="8">
        <f>VLOOKUP($B62,[1]VysledkyDoplneni!$C$7:$T$126,3,0)</f>
        <v>13</v>
      </c>
      <c r="E62" s="9">
        <f>VLOOKUP($B62,[1]VysledkyDoplneni!$C$7:$T$126,4,0)</f>
        <v>6</v>
      </c>
      <c r="F62" s="9">
        <f>VLOOKUP($B62,[1]VysledkyDoplneni!$C$7:$T$126,5,0)</f>
        <v>11</v>
      </c>
      <c r="G62" s="9">
        <f>VLOOKUP($B62,[1]VysledkyDoplneni!$C$7:$T$126,6,0)</f>
        <v>8</v>
      </c>
      <c r="H62" s="9">
        <f>VLOOKUP($B62,[1]VysledkyDoplneni!$C$7:$T$126,7,0)</f>
        <v>10</v>
      </c>
      <c r="I62" s="9">
        <f>VLOOKUP($B62,[1]VysledkyDoplneni!$C$7:$T$126,8,0)</f>
        <v>15</v>
      </c>
      <c r="J62" s="9">
        <f>VLOOKUP($B62,[1]VysledkyDoplneni!$C$7:$T$126,9,0)</f>
        <v>0</v>
      </c>
      <c r="K62" s="9">
        <f>VLOOKUP($B62,[1]VysledkyDoplneni!$C$7:$T$126,10,0)</f>
        <v>0</v>
      </c>
      <c r="L62" s="9">
        <f>VLOOKUP($B62,[1]VysledkyDoplneni!$C$7:$T$126,11,0)</f>
        <v>0</v>
      </c>
      <c r="M62" s="9">
        <f>VLOOKUP($B62,[1]VysledkyDoplneni!$C$7:$T$126,12,0)</f>
        <v>0</v>
      </c>
      <c r="N62" s="9">
        <f>VLOOKUP($B62,[1]VysledkyDoplneni!$C$7:$T$126,13,0)</f>
        <v>0</v>
      </c>
      <c r="O62" s="9">
        <f>VLOOKUP($B62,[1]VysledkyDoplneni!$C$7:$T$126,14,0)</f>
        <v>0</v>
      </c>
      <c r="P62" s="9">
        <f>VLOOKUP($B62,[1]VysledkyDoplneni!$C$7:$T$126,15,0)</f>
        <v>0</v>
      </c>
      <c r="Q62" s="9">
        <f>VLOOKUP($B62,[1]VysledkyDoplneni!$C$7:$T$126,16,0)</f>
        <v>0</v>
      </c>
      <c r="R62" s="9">
        <f>VLOOKUP($B62,[1]VysledkyDoplneni!$C$7:$T$126,17,0)</f>
        <v>0</v>
      </c>
      <c r="S62" s="7">
        <f>VLOOKUP($B62,[1]VysledkyDoplneni!$C$7:$T$126,18,0)</f>
        <v>0</v>
      </c>
      <c r="T62" s="10"/>
      <c r="U62" s="11">
        <f t="shared" si="0"/>
        <v>63</v>
      </c>
      <c r="V62" s="12">
        <v>0.42</v>
      </c>
    </row>
    <row r="63" spans="1:22" ht="20.25">
      <c r="A63" s="5">
        <v>25</v>
      </c>
      <c r="B63" s="6" t="str">
        <f>IF([1]Vstup!C67&lt;&gt;"",[1]Vstup!C67,"")</f>
        <v>Grňák Michal</v>
      </c>
      <c r="C63" s="7" t="str">
        <f>IF([1]Vstup!C67&lt;&gt;"",[1]Vstup!D67,"")</f>
        <v>C</v>
      </c>
      <c r="D63" s="8">
        <f>VLOOKUP($B63,[1]VysledkyDoplneni!$C$7:$T$126,3,0)</f>
        <v>11</v>
      </c>
      <c r="E63" s="9">
        <f>VLOOKUP($B63,[1]VysledkyDoplneni!$C$7:$T$126,4,0)</f>
        <v>7</v>
      </c>
      <c r="F63" s="9">
        <f>VLOOKUP($B63,[1]VysledkyDoplneni!$C$7:$T$126,5,0)</f>
        <v>10</v>
      </c>
      <c r="G63" s="9">
        <f>VLOOKUP($B63,[1]VysledkyDoplneni!$C$7:$T$126,6,0)</f>
        <v>12</v>
      </c>
      <c r="H63" s="9">
        <f>VLOOKUP($B63,[1]VysledkyDoplneni!$C$7:$T$126,7,0)</f>
        <v>9</v>
      </c>
      <c r="I63" s="9">
        <f>VLOOKUP($B63,[1]VysledkyDoplneni!$C$7:$T$126,8,0)</f>
        <v>14</v>
      </c>
      <c r="J63" s="9">
        <f>VLOOKUP($B63,[1]VysledkyDoplneni!$C$7:$T$126,9,0)</f>
        <v>0</v>
      </c>
      <c r="K63" s="9">
        <f>VLOOKUP($B63,[1]VysledkyDoplneni!$C$7:$T$126,10,0)</f>
        <v>0</v>
      </c>
      <c r="L63" s="9">
        <f>VLOOKUP($B63,[1]VysledkyDoplneni!$C$7:$T$126,11,0)</f>
        <v>0</v>
      </c>
      <c r="M63" s="9">
        <f>VLOOKUP($B63,[1]VysledkyDoplneni!$C$7:$T$126,12,0)</f>
        <v>0</v>
      </c>
      <c r="N63" s="9">
        <f>VLOOKUP($B63,[1]VysledkyDoplneni!$C$7:$T$126,13,0)</f>
        <v>0</v>
      </c>
      <c r="O63" s="9">
        <f>VLOOKUP($B63,[1]VysledkyDoplneni!$C$7:$T$126,14,0)</f>
        <v>0</v>
      </c>
      <c r="P63" s="9">
        <f>VLOOKUP($B63,[1]VysledkyDoplneni!$C$7:$T$126,15,0)</f>
        <v>0</v>
      </c>
      <c r="Q63" s="9">
        <f>VLOOKUP($B63,[1]VysledkyDoplneni!$C$7:$T$126,16,0)</f>
        <v>0</v>
      </c>
      <c r="R63" s="9">
        <f>VLOOKUP($B63,[1]VysledkyDoplneni!$C$7:$T$126,17,0)</f>
        <v>0</v>
      </c>
      <c r="S63" s="7">
        <f>VLOOKUP($B63,[1]VysledkyDoplneni!$C$7:$T$126,18,0)</f>
        <v>0</v>
      </c>
      <c r="T63" s="10"/>
      <c r="U63" s="11">
        <f t="shared" si="0"/>
        <v>63</v>
      </c>
      <c r="V63" s="12">
        <v>0.42</v>
      </c>
    </row>
    <row r="64" spans="1:22" ht="20.25">
      <c r="A64" s="5">
        <v>26</v>
      </c>
      <c r="B64" s="6" t="str">
        <f>IF([1]Vstup!C71&lt;&gt;"",[1]Vstup!C71,"")</f>
        <v>Žáček Oldřich</v>
      </c>
      <c r="C64" s="7" t="str">
        <f>IF([1]Vstup!C71&lt;&gt;"",[1]Vstup!D71,"")</f>
        <v>C</v>
      </c>
      <c r="D64" s="8">
        <f>VLOOKUP($B64,[1]VysledkyDoplneni!$C$7:$T$126,3,0)</f>
        <v>13</v>
      </c>
      <c r="E64" s="9">
        <f>VLOOKUP($B64,[1]VysledkyDoplneni!$C$7:$T$126,4,0)</f>
        <v>12</v>
      </c>
      <c r="F64" s="9">
        <f>VLOOKUP($B64,[1]VysledkyDoplneni!$C$7:$T$126,5,0)</f>
        <v>5</v>
      </c>
      <c r="G64" s="9">
        <f>VLOOKUP($B64,[1]VysledkyDoplneni!$C$7:$T$126,6,0)</f>
        <v>8</v>
      </c>
      <c r="H64" s="9">
        <f>VLOOKUP($B64,[1]VysledkyDoplneni!$C$7:$T$126,7,0)</f>
        <v>9</v>
      </c>
      <c r="I64" s="9">
        <f>VLOOKUP($B64,[1]VysledkyDoplneni!$C$7:$T$126,8,0)</f>
        <v>13</v>
      </c>
      <c r="J64" s="9">
        <f>VLOOKUP($B64,[1]VysledkyDoplneni!$C$7:$T$126,9,0)</f>
        <v>0</v>
      </c>
      <c r="K64" s="9">
        <f>VLOOKUP($B64,[1]VysledkyDoplneni!$C$7:$T$126,10,0)</f>
        <v>0</v>
      </c>
      <c r="L64" s="9">
        <f>VLOOKUP($B64,[1]VysledkyDoplneni!$C$7:$T$126,11,0)</f>
        <v>0</v>
      </c>
      <c r="M64" s="9">
        <f>VLOOKUP($B64,[1]VysledkyDoplneni!$C$7:$T$126,12,0)</f>
        <v>0</v>
      </c>
      <c r="N64" s="9">
        <f>VLOOKUP($B64,[1]VysledkyDoplneni!$C$7:$T$126,13,0)</f>
        <v>0</v>
      </c>
      <c r="O64" s="9">
        <f>VLOOKUP($B64,[1]VysledkyDoplneni!$C$7:$T$126,14,0)</f>
        <v>0</v>
      </c>
      <c r="P64" s="9">
        <f>VLOOKUP($B64,[1]VysledkyDoplneni!$C$7:$T$126,15,0)</f>
        <v>0</v>
      </c>
      <c r="Q64" s="9">
        <f>VLOOKUP($B64,[1]VysledkyDoplneni!$C$7:$T$126,16,0)</f>
        <v>0</v>
      </c>
      <c r="R64" s="9">
        <f>VLOOKUP($B64,[1]VysledkyDoplneni!$C$7:$T$126,17,0)</f>
        <v>0</v>
      </c>
      <c r="S64" s="7">
        <f>VLOOKUP($B64,[1]VysledkyDoplneni!$C$7:$T$126,18,0)</f>
        <v>0</v>
      </c>
      <c r="T64" s="10"/>
      <c r="U64" s="11">
        <f t="shared" si="0"/>
        <v>60</v>
      </c>
      <c r="V64" s="12">
        <v>0.4</v>
      </c>
    </row>
    <row r="65" spans="1:22" ht="20.25">
      <c r="A65" s="5">
        <v>27</v>
      </c>
      <c r="B65" s="6" t="str">
        <f>IF([1]Vstup!C70&lt;&gt;"",[1]Vstup!C70,"")</f>
        <v>Koukolík Václav</v>
      </c>
      <c r="C65" s="7" t="str">
        <f>IF([1]Vstup!C70&lt;&gt;"",[1]Vstup!D70,"")</f>
        <v>C</v>
      </c>
      <c r="D65" s="8">
        <f>VLOOKUP($B65,[1]VysledkyDoplneni!$C$7:$T$126,3,0)</f>
        <v>8</v>
      </c>
      <c r="E65" s="9">
        <f>VLOOKUP($B65,[1]VysledkyDoplneni!$C$7:$T$126,4,0)</f>
        <v>5</v>
      </c>
      <c r="F65" s="9">
        <f>VLOOKUP($B65,[1]VysledkyDoplneni!$C$7:$T$126,5,0)</f>
        <v>7</v>
      </c>
      <c r="G65" s="9">
        <f>VLOOKUP($B65,[1]VysledkyDoplneni!$C$7:$T$126,6,0)</f>
        <v>14</v>
      </c>
      <c r="H65" s="9">
        <f>VLOOKUP($B65,[1]VysledkyDoplneni!$C$7:$T$126,7,0)</f>
        <v>11</v>
      </c>
      <c r="I65" s="9">
        <f>VLOOKUP($B65,[1]VysledkyDoplneni!$C$7:$T$126,8,0)</f>
        <v>14</v>
      </c>
      <c r="J65" s="9">
        <f>VLOOKUP($B65,[1]VysledkyDoplneni!$C$7:$T$126,9,0)</f>
        <v>0</v>
      </c>
      <c r="K65" s="9">
        <f>VLOOKUP($B65,[1]VysledkyDoplneni!$C$7:$T$126,10,0)</f>
        <v>0</v>
      </c>
      <c r="L65" s="9">
        <f>VLOOKUP($B65,[1]VysledkyDoplneni!$C$7:$T$126,11,0)</f>
        <v>0</v>
      </c>
      <c r="M65" s="9">
        <f>VLOOKUP($B65,[1]VysledkyDoplneni!$C$7:$T$126,12,0)</f>
        <v>0</v>
      </c>
      <c r="N65" s="9">
        <f>VLOOKUP($B65,[1]VysledkyDoplneni!$C$7:$T$126,13,0)</f>
        <v>0</v>
      </c>
      <c r="O65" s="9">
        <f>VLOOKUP($B65,[1]VysledkyDoplneni!$C$7:$T$126,14,0)</f>
        <v>0</v>
      </c>
      <c r="P65" s="9">
        <f>VLOOKUP($B65,[1]VysledkyDoplneni!$C$7:$T$126,15,0)</f>
        <v>0</v>
      </c>
      <c r="Q65" s="9">
        <f>VLOOKUP($B65,[1]VysledkyDoplneni!$C$7:$T$126,16,0)</f>
        <v>0</v>
      </c>
      <c r="R65" s="9">
        <f>VLOOKUP($B65,[1]VysledkyDoplneni!$C$7:$T$126,17,0)</f>
        <v>0</v>
      </c>
      <c r="S65" s="7">
        <f>VLOOKUP($B65,[1]VysledkyDoplneni!$C$7:$T$126,18,0)</f>
        <v>0</v>
      </c>
      <c r="T65" s="10"/>
      <c r="U65" s="11">
        <f t="shared" si="0"/>
        <v>59</v>
      </c>
      <c r="V65" s="12">
        <v>0.39333333333333331</v>
      </c>
    </row>
    <row r="66" spans="1:22" ht="20.25">
      <c r="A66" s="5">
        <v>28</v>
      </c>
      <c r="B66" s="6" t="str">
        <f>IF([1]Vstup!C68&lt;&gt;"",[1]Vstup!C68,"")</f>
        <v>Starec Jaroslav</v>
      </c>
      <c r="C66" s="7" t="str">
        <f>IF([1]Vstup!C68&lt;&gt;"",[1]Vstup!D68,"")</f>
        <v>C</v>
      </c>
      <c r="D66" s="8">
        <f>VLOOKUP($B66,[1]VysledkyDoplneni!$C$7:$T$126,3,0)</f>
        <v>10</v>
      </c>
      <c r="E66" s="9">
        <f>VLOOKUP($B66,[1]VysledkyDoplneni!$C$7:$T$126,4,0)</f>
        <v>10</v>
      </c>
      <c r="F66" s="9">
        <f>VLOOKUP($B66,[1]VysledkyDoplneni!$C$7:$T$126,5,0)</f>
        <v>8</v>
      </c>
      <c r="G66" s="9">
        <f>VLOOKUP($B66,[1]VysledkyDoplneni!$C$7:$T$126,6,0)</f>
        <v>14</v>
      </c>
      <c r="H66" s="9">
        <f>VLOOKUP($B66,[1]VysledkyDoplneni!$C$7:$T$126,7,0)</f>
        <v>6</v>
      </c>
      <c r="I66" s="9">
        <f>VLOOKUP($B66,[1]VysledkyDoplneni!$C$7:$T$126,8,0)</f>
        <v>9</v>
      </c>
      <c r="J66" s="9">
        <f>VLOOKUP($B66,[1]VysledkyDoplneni!$C$7:$T$126,9,0)</f>
        <v>0</v>
      </c>
      <c r="K66" s="9">
        <f>VLOOKUP($B66,[1]VysledkyDoplneni!$C$7:$T$126,10,0)</f>
        <v>0</v>
      </c>
      <c r="L66" s="9">
        <f>VLOOKUP($B66,[1]VysledkyDoplneni!$C$7:$T$126,11,0)</f>
        <v>0</v>
      </c>
      <c r="M66" s="9">
        <f>VLOOKUP($B66,[1]VysledkyDoplneni!$C$7:$T$126,12,0)</f>
        <v>0</v>
      </c>
      <c r="N66" s="9">
        <f>VLOOKUP($B66,[1]VysledkyDoplneni!$C$7:$T$126,13,0)</f>
        <v>0</v>
      </c>
      <c r="O66" s="9">
        <f>VLOOKUP($B66,[1]VysledkyDoplneni!$C$7:$T$126,14,0)</f>
        <v>0</v>
      </c>
      <c r="P66" s="9">
        <f>VLOOKUP($B66,[1]VysledkyDoplneni!$C$7:$T$126,15,0)</f>
        <v>0</v>
      </c>
      <c r="Q66" s="9">
        <f>VLOOKUP($B66,[1]VysledkyDoplneni!$C$7:$T$126,16,0)</f>
        <v>0</v>
      </c>
      <c r="R66" s="9">
        <f>VLOOKUP($B66,[1]VysledkyDoplneni!$C$7:$T$126,17,0)</f>
        <v>0</v>
      </c>
      <c r="S66" s="7">
        <f>VLOOKUP($B66,[1]VysledkyDoplneni!$C$7:$T$126,18,0)</f>
        <v>0</v>
      </c>
      <c r="T66" s="10"/>
      <c r="U66" s="11">
        <f t="shared" si="0"/>
        <v>57</v>
      </c>
      <c r="V66" s="12">
        <v>0.38</v>
      </c>
    </row>
    <row r="67" spans="1:22" ht="20.25">
      <c r="A67" s="5">
        <v>29</v>
      </c>
      <c r="B67" s="6" t="str">
        <f>IF([1]Vstup!C26&lt;&gt;"",[1]Vstup!C26,"")</f>
        <v>Hoštička Eduard</v>
      </c>
      <c r="C67" s="7" t="str">
        <f>IF([1]Vstup!C26&lt;&gt;"",[1]Vstup!D26,"")</f>
        <v>C</v>
      </c>
      <c r="D67" s="8">
        <f>VLOOKUP($B67,[1]VysledkyDoplneni!$C$7:$T$126,3,0)</f>
        <v>16</v>
      </c>
      <c r="E67" s="9">
        <f>VLOOKUP($B67,[1]VysledkyDoplneni!$C$7:$T$126,4,0)</f>
        <v>10</v>
      </c>
      <c r="F67" s="9">
        <f>VLOOKUP($B67,[1]VysledkyDoplneni!$C$7:$T$126,5,0)</f>
        <v>12</v>
      </c>
      <c r="G67" s="9">
        <f>VLOOKUP($B67,[1]VysledkyDoplneni!$C$7:$T$126,6,0)</f>
        <v>16</v>
      </c>
      <c r="H67" s="9">
        <f>VLOOKUP($B67,[1]VysledkyDoplneni!$C$7:$T$126,7,0)</f>
        <v>0</v>
      </c>
      <c r="I67" s="9">
        <f>VLOOKUP($B67,[1]VysledkyDoplneni!$C$7:$T$126,8,0)</f>
        <v>0</v>
      </c>
      <c r="J67" s="9">
        <f>VLOOKUP($B67,[1]VysledkyDoplneni!$C$7:$T$126,9,0)</f>
        <v>0</v>
      </c>
      <c r="K67" s="9">
        <f>VLOOKUP($B67,[1]VysledkyDoplneni!$C$7:$T$126,10,0)</f>
        <v>0</v>
      </c>
      <c r="L67" s="9">
        <f>VLOOKUP($B67,[1]VysledkyDoplneni!$C$7:$T$126,11,0)</f>
        <v>0</v>
      </c>
      <c r="M67" s="9">
        <f>VLOOKUP($B67,[1]VysledkyDoplneni!$C$7:$T$126,12,0)</f>
        <v>0</v>
      </c>
      <c r="N67" s="9">
        <f>VLOOKUP($B67,[1]VysledkyDoplneni!$C$7:$T$126,13,0)</f>
        <v>0</v>
      </c>
      <c r="O67" s="9">
        <f>VLOOKUP($B67,[1]VysledkyDoplneni!$C$7:$T$126,14,0)</f>
        <v>0</v>
      </c>
      <c r="P67" s="9">
        <f>VLOOKUP($B67,[1]VysledkyDoplneni!$C$7:$T$126,15,0)</f>
        <v>0</v>
      </c>
      <c r="Q67" s="9">
        <f>VLOOKUP($B67,[1]VysledkyDoplneni!$C$7:$T$126,16,0)</f>
        <v>0</v>
      </c>
      <c r="R67" s="9">
        <f>VLOOKUP($B67,[1]VysledkyDoplneni!$C$7:$T$126,17,0)</f>
        <v>0</v>
      </c>
      <c r="S67" s="7">
        <f>VLOOKUP($B67,[1]VysledkyDoplneni!$C$7:$T$126,18,0)</f>
        <v>0</v>
      </c>
      <c r="T67" s="10"/>
      <c r="U67" s="11">
        <f t="shared" si="0"/>
        <v>54</v>
      </c>
      <c r="V67" s="12">
        <v>0.54</v>
      </c>
    </row>
    <row r="68" spans="1:22" ht="20.25">
      <c r="A68" s="5">
        <v>30</v>
      </c>
      <c r="B68" s="6" t="str">
        <f>IF([1]Vstup!C23&lt;&gt;"",[1]Vstup!C23,"")</f>
        <v>Šplíchal Miroslav</v>
      </c>
      <c r="C68" s="7" t="str">
        <f>IF([1]Vstup!C23&lt;&gt;"",[1]Vstup!D23,"")</f>
        <v>C</v>
      </c>
      <c r="D68" s="8">
        <f>VLOOKUP($B68,[1]VysledkyDoplneni!$C$7:$T$126,3,0)</f>
        <v>7</v>
      </c>
      <c r="E68" s="9">
        <f>VLOOKUP($B68,[1]VysledkyDoplneni!$C$7:$T$126,4,0)</f>
        <v>5</v>
      </c>
      <c r="F68" s="9">
        <f>VLOOKUP($B68,[1]VysledkyDoplneni!$C$7:$T$126,5,0)</f>
        <v>10</v>
      </c>
      <c r="G68" s="9">
        <f>VLOOKUP($B68,[1]VysledkyDoplneni!$C$7:$T$126,6,0)</f>
        <v>8</v>
      </c>
      <c r="H68" s="9">
        <f>VLOOKUP($B68,[1]VysledkyDoplneni!$C$7:$T$126,7,0)</f>
        <v>8</v>
      </c>
      <c r="I68" s="9">
        <f>VLOOKUP($B68,[1]VysledkyDoplneni!$C$7:$T$126,8,0)</f>
        <v>12</v>
      </c>
      <c r="J68" s="9">
        <f>VLOOKUP($B68,[1]VysledkyDoplneni!$C$7:$T$126,9,0)</f>
        <v>0</v>
      </c>
      <c r="K68" s="9">
        <f>VLOOKUP($B68,[1]VysledkyDoplneni!$C$7:$T$126,10,0)</f>
        <v>0</v>
      </c>
      <c r="L68" s="9">
        <f>VLOOKUP($B68,[1]VysledkyDoplneni!$C$7:$T$126,11,0)</f>
        <v>0</v>
      </c>
      <c r="M68" s="9">
        <f>VLOOKUP($B68,[1]VysledkyDoplneni!$C$7:$T$126,12,0)</f>
        <v>0</v>
      </c>
      <c r="N68" s="9">
        <f>VLOOKUP($B68,[1]VysledkyDoplneni!$C$7:$T$126,13,0)</f>
        <v>0</v>
      </c>
      <c r="O68" s="9">
        <f>VLOOKUP($B68,[1]VysledkyDoplneni!$C$7:$T$126,14,0)</f>
        <v>0</v>
      </c>
      <c r="P68" s="9">
        <f>VLOOKUP($B68,[1]VysledkyDoplneni!$C$7:$T$126,15,0)</f>
        <v>0</v>
      </c>
      <c r="Q68" s="9">
        <f>VLOOKUP($B68,[1]VysledkyDoplneni!$C$7:$T$126,16,0)</f>
        <v>0</v>
      </c>
      <c r="R68" s="9">
        <f>VLOOKUP($B68,[1]VysledkyDoplneni!$C$7:$T$126,17,0)</f>
        <v>0</v>
      </c>
      <c r="S68" s="7">
        <f>VLOOKUP($B68,[1]VysledkyDoplneni!$C$7:$T$126,18,0)</f>
        <v>0</v>
      </c>
      <c r="T68" s="10"/>
      <c r="U68" s="11">
        <f t="shared" si="0"/>
        <v>50</v>
      </c>
      <c r="V68" s="12">
        <v>0.33333333333333331</v>
      </c>
    </row>
    <row r="69" spans="1:22" ht="20.25">
      <c r="A69" s="5">
        <v>31</v>
      </c>
      <c r="B69" s="6" t="str">
        <f>IF([1]Vstup!C16&lt;&gt;"",[1]Vstup!C16,"")</f>
        <v>Solar David</v>
      </c>
      <c r="C69" s="7" t="str">
        <f>IF([1]Vstup!C16&lt;&gt;"",[1]Vstup!D16,"")</f>
        <v>C</v>
      </c>
      <c r="D69" s="8">
        <f>VLOOKUP($B69,[1]VysledkyDoplneni!$C$7:$T$126,3,0)</f>
        <v>7</v>
      </c>
      <c r="E69" s="9">
        <f>VLOOKUP($B69,[1]VysledkyDoplneni!$C$7:$T$126,4,0)</f>
        <v>6</v>
      </c>
      <c r="F69" s="9">
        <f>VLOOKUP($B69,[1]VysledkyDoplneni!$C$7:$T$126,5,0)</f>
        <v>6</v>
      </c>
      <c r="G69" s="9">
        <f>VLOOKUP($B69,[1]VysledkyDoplneni!$C$7:$T$126,6,0)</f>
        <v>8</v>
      </c>
      <c r="H69" s="9">
        <f>VLOOKUP($B69,[1]VysledkyDoplneni!$C$7:$T$126,7,0)</f>
        <v>8</v>
      </c>
      <c r="I69" s="9">
        <f>VLOOKUP($B69,[1]VysledkyDoplneni!$C$7:$T$126,8,0)</f>
        <v>8</v>
      </c>
      <c r="J69" s="9">
        <f>VLOOKUP($B69,[1]VysledkyDoplneni!$C$7:$T$126,9,0)</f>
        <v>0</v>
      </c>
      <c r="K69" s="9">
        <f>VLOOKUP($B69,[1]VysledkyDoplneni!$C$7:$T$126,10,0)</f>
        <v>0</v>
      </c>
      <c r="L69" s="9">
        <f>VLOOKUP($B69,[1]VysledkyDoplneni!$C$7:$T$126,11,0)</f>
        <v>0</v>
      </c>
      <c r="M69" s="9">
        <f>VLOOKUP($B69,[1]VysledkyDoplneni!$C$7:$T$126,12,0)</f>
        <v>0</v>
      </c>
      <c r="N69" s="9">
        <f>VLOOKUP($B69,[1]VysledkyDoplneni!$C$7:$T$126,13,0)</f>
        <v>0</v>
      </c>
      <c r="O69" s="9">
        <f>VLOOKUP($B69,[1]VysledkyDoplneni!$C$7:$T$126,14,0)</f>
        <v>0</v>
      </c>
      <c r="P69" s="9">
        <f>VLOOKUP($B69,[1]VysledkyDoplneni!$C$7:$T$126,15,0)</f>
        <v>0</v>
      </c>
      <c r="Q69" s="9">
        <f>VLOOKUP($B69,[1]VysledkyDoplneni!$C$7:$T$126,16,0)</f>
        <v>0</v>
      </c>
      <c r="R69" s="9">
        <f>VLOOKUP($B69,[1]VysledkyDoplneni!$C$7:$T$126,17,0)</f>
        <v>0</v>
      </c>
      <c r="S69" s="7">
        <f>VLOOKUP($B69,[1]VysledkyDoplneni!$C$7:$T$126,18,0)</f>
        <v>0</v>
      </c>
      <c r="T69" s="10"/>
      <c r="U69" s="11">
        <f t="shared" si="0"/>
        <v>43</v>
      </c>
      <c r="V69" s="12">
        <v>0.28666666666666668</v>
      </c>
    </row>
    <row r="70" spans="1:22" ht="21" thickBot="1">
      <c r="A70" s="13">
        <v>32</v>
      </c>
      <c r="B70" s="14" t="str">
        <f>IF([1]Vstup!C88&lt;&gt;"",[1]Vstup!C88,"")</f>
        <v>Wolf Miroslav</v>
      </c>
      <c r="C70" s="15" t="str">
        <f>IF([1]Vstup!C88&lt;&gt;"",[1]Vstup!D88,"")</f>
        <v>C</v>
      </c>
      <c r="D70" s="16">
        <f>VLOOKUP($B70,[1]VysledkyDoplneni!$C$7:$T$126,3,0)</f>
        <v>3</v>
      </c>
      <c r="E70" s="17">
        <f>VLOOKUP($B70,[1]VysledkyDoplneni!$C$7:$T$126,4,0)</f>
        <v>4</v>
      </c>
      <c r="F70" s="17">
        <f>VLOOKUP($B70,[1]VysledkyDoplneni!$C$7:$T$126,5,0)</f>
        <v>7</v>
      </c>
      <c r="G70" s="17">
        <f>VLOOKUP($B70,[1]VysledkyDoplneni!$C$7:$T$126,6,0)</f>
        <v>1</v>
      </c>
      <c r="H70" s="17">
        <f>VLOOKUP($B70,[1]VysledkyDoplneni!$C$7:$T$126,7,0)</f>
        <v>8</v>
      </c>
      <c r="I70" s="17">
        <f>VLOOKUP($B70,[1]VysledkyDoplneni!$C$7:$T$126,8,0)</f>
        <v>7</v>
      </c>
      <c r="J70" s="17">
        <f>VLOOKUP($B70,[1]VysledkyDoplneni!$C$7:$T$126,9,0)</f>
        <v>0</v>
      </c>
      <c r="K70" s="17">
        <f>VLOOKUP($B70,[1]VysledkyDoplneni!$C$7:$T$126,10,0)</f>
        <v>0</v>
      </c>
      <c r="L70" s="17">
        <f>VLOOKUP($B70,[1]VysledkyDoplneni!$C$7:$T$126,11,0)</f>
        <v>0</v>
      </c>
      <c r="M70" s="17">
        <f>VLOOKUP($B70,[1]VysledkyDoplneni!$C$7:$T$126,12,0)</f>
        <v>0</v>
      </c>
      <c r="N70" s="17">
        <f>VLOOKUP($B70,[1]VysledkyDoplneni!$C$7:$T$126,13,0)</f>
        <v>0</v>
      </c>
      <c r="O70" s="17">
        <f>VLOOKUP($B70,[1]VysledkyDoplneni!$C$7:$T$126,14,0)</f>
        <v>0</v>
      </c>
      <c r="P70" s="17">
        <f>VLOOKUP($B70,[1]VysledkyDoplneni!$C$7:$T$126,15,0)</f>
        <v>0</v>
      </c>
      <c r="Q70" s="17">
        <f>VLOOKUP($B70,[1]VysledkyDoplneni!$C$7:$T$126,16,0)</f>
        <v>0</v>
      </c>
      <c r="R70" s="17">
        <f>VLOOKUP($B70,[1]VysledkyDoplneni!$C$7:$T$126,17,0)</f>
        <v>0</v>
      </c>
      <c r="S70" s="15">
        <f>VLOOKUP($B70,[1]VysledkyDoplneni!$C$7:$T$126,18,0)</f>
        <v>0</v>
      </c>
      <c r="T70" s="18"/>
      <c r="U70" s="19">
        <f t="shared" si="0"/>
        <v>30</v>
      </c>
      <c r="V70" s="20">
        <v>0.2</v>
      </c>
    </row>
    <row r="71" spans="1:22" ht="21" thickTop="1">
      <c r="A71" s="21">
        <v>1</v>
      </c>
      <c r="B71" s="22" t="str">
        <f>IF([1]Vstup!C35&lt;&gt;"",[1]Vstup!C35,"")</f>
        <v>Divíšek Martin ml.</v>
      </c>
      <c r="C71" s="23" t="str">
        <f>IF([1]Vstup!C35&lt;&gt;"",[1]Vstup!D35,"")</f>
        <v>J</v>
      </c>
      <c r="D71" s="24">
        <f>VLOOKUP($B71,[1]VysledkyDoplneni!$C$7:$T$126,3,0)</f>
        <v>21</v>
      </c>
      <c r="E71" s="25">
        <f>VLOOKUP($B71,[1]VysledkyDoplneni!$C$7:$T$126,4,0)</f>
        <v>16</v>
      </c>
      <c r="F71" s="25">
        <f>VLOOKUP($B71,[1]VysledkyDoplneni!$C$7:$T$126,5,0)</f>
        <v>19</v>
      </c>
      <c r="G71" s="25">
        <f>VLOOKUP($B71,[1]VysledkyDoplneni!$C$7:$T$126,6,0)</f>
        <v>15</v>
      </c>
      <c r="H71" s="25">
        <f>VLOOKUP($B71,[1]VysledkyDoplneni!$C$7:$T$126,7,0)</f>
        <v>18</v>
      </c>
      <c r="I71" s="25">
        <f>VLOOKUP($B71,[1]VysledkyDoplneni!$C$7:$T$126,8,0)</f>
        <v>20</v>
      </c>
      <c r="J71" s="25">
        <f>VLOOKUP($B71,[1]VysledkyDoplneni!$C$7:$T$126,9,0)</f>
        <v>0</v>
      </c>
      <c r="K71" s="25">
        <f>VLOOKUP($B71,[1]VysledkyDoplneni!$C$7:$T$126,10,0)</f>
        <v>0</v>
      </c>
      <c r="L71" s="25">
        <f>VLOOKUP($B71,[1]VysledkyDoplneni!$C$7:$T$126,11,0)</f>
        <v>0</v>
      </c>
      <c r="M71" s="25">
        <f>VLOOKUP($B71,[1]VysledkyDoplneni!$C$7:$T$126,12,0)</f>
        <v>0</v>
      </c>
      <c r="N71" s="25">
        <f>VLOOKUP($B71,[1]VysledkyDoplneni!$C$7:$T$126,13,0)</f>
        <v>0</v>
      </c>
      <c r="O71" s="25">
        <f>VLOOKUP($B71,[1]VysledkyDoplneni!$C$7:$T$126,14,0)</f>
        <v>0</v>
      </c>
      <c r="P71" s="25">
        <f>VLOOKUP($B71,[1]VysledkyDoplneni!$C$7:$T$126,15,0)</f>
        <v>0</v>
      </c>
      <c r="Q71" s="25">
        <f>VLOOKUP($B71,[1]VysledkyDoplneni!$C$7:$T$126,16,0)</f>
        <v>0</v>
      </c>
      <c r="R71" s="25">
        <f>VLOOKUP($B71,[1]VysledkyDoplneni!$C$7:$T$126,17,0)</f>
        <v>0</v>
      </c>
      <c r="S71" s="23">
        <f>VLOOKUP($B71,[1]VysledkyDoplneni!$C$7:$T$126,18,0)</f>
        <v>0</v>
      </c>
      <c r="T71" s="26"/>
      <c r="U71" s="27">
        <f t="shared" si="0"/>
        <v>109</v>
      </c>
      <c r="V71" s="28">
        <v>0.72666666666666668</v>
      </c>
    </row>
    <row r="72" spans="1:22" ht="20.25">
      <c r="A72" s="5">
        <v>2</v>
      </c>
      <c r="B72" s="6" t="str">
        <f>IF([1]Vstup!C63&lt;&gt;"",[1]Vstup!C63,"")</f>
        <v>Kopáček Radim</v>
      </c>
      <c r="C72" s="7" t="str">
        <f>IF([1]Vstup!C63&lt;&gt;"",[1]Vstup!D63,"")</f>
        <v>J</v>
      </c>
      <c r="D72" s="8">
        <f>VLOOKUP($B72,[1]VysledkyDoplneni!$C$7:$T$126,3,0)</f>
        <v>18</v>
      </c>
      <c r="E72" s="9">
        <f>VLOOKUP($B72,[1]VysledkyDoplneni!$C$7:$T$126,4,0)</f>
        <v>16</v>
      </c>
      <c r="F72" s="9">
        <f>VLOOKUP($B72,[1]VysledkyDoplneni!$C$7:$T$126,5,0)</f>
        <v>18</v>
      </c>
      <c r="G72" s="9">
        <f>VLOOKUP($B72,[1]VysledkyDoplneni!$C$7:$T$126,6,0)</f>
        <v>17</v>
      </c>
      <c r="H72" s="9">
        <f>VLOOKUP($B72,[1]VysledkyDoplneni!$C$7:$T$126,7,0)</f>
        <v>18</v>
      </c>
      <c r="I72" s="9">
        <f>VLOOKUP($B72,[1]VysledkyDoplneni!$C$7:$T$126,8,0)</f>
        <v>17</v>
      </c>
      <c r="J72" s="9">
        <f>VLOOKUP($B72,[1]VysledkyDoplneni!$C$7:$T$126,9,0)</f>
        <v>0</v>
      </c>
      <c r="K72" s="9">
        <f>VLOOKUP($B72,[1]VysledkyDoplneni!$C$7:$T$126,10,0)</f>
        <v>0</v>
      </c>
      <c r="L72" s="9">
        <f>VLOOKUP($B72,[1]VysledkyDoplneni!$C$7:$T$126,11,0)</f>
        <v>0</v>
      </c>
      <c r="M72" s="9">
        <f>VLOOKUP($B72,[1]VysledkyDoplneni!$C$7:$T$126,12,0)</f>
        <v>0</v>
      </c>
      <c r="N72" s="9">
        <f>VLOOKUP($B72,[1]VysledkyDoplneni!$C$7:$T$126,13,0)</f>
        <v>0</v>
      </c>
      <c r="O72" s="9">
        <f>VLOOKUP($B72,[1]VysledkyDoplneni!$C$7:$T$126,14,0)</f>
        <v>0</v>
      </c>
      <c r="P72" s="9">
        <f>VLOOKUP($B72,[1]VysledkyDoplneni!$C$7:$T$126,15,0)</f>
        <v>0</v>
      </c>
      <c r="Q72" s="9">
        <f>VLOOKUP($B72,[1]VysledkyDoplneni!$C$7:$T$126,16,0)</f>
        <v>0</v>
      </c>
      <c r="R72" s="9">
        <f>VLOOKUP($B72,[1]VysledkyDoplneni!$C$7:$T$126,17,0)</f>
        <v>0</v>
      </c>
      <c r="S72" s="7">
        <f>VLOOKUP($B72,[1]VysledkyDoplneni!$C$7:$T$126,18,0)</f>
        <v>0</v>
      </c>
      <c r="T72" s="10"/>
      <c r="U72" s="11">
        <f t="shared" ref="U72:U96" si="1">SUM(D72:S72)</f>
        <v>104</v>
      </c>
      <c r="V72" s="12">
        <v>0.69333333333333336</v>
      </c>
    </row>
    <row r="73" spans="1:22" ht="20.25">
      <c r="A73" s="5">
        <v>3</v>
      </c>
      <c r="B73" s="6" t="str">
        <f>IF([1]Vstup!C19&lt;&gt;"",[1]Vstup!C19,"")</f>
        <v>Hřebec Jan ml.</v>
      </c>
      <c r="C73" s="7" t="str">
        <f>IF([1]Vstup!C19&lt;&gt;"",[1]Vstup!D19,"")</f>
        <v>J</v>
      </c>
      <c r="D73" s="8">
        <f>VLOOKUP($B73,[1]VysledkyDoplneni!$C$7:$T$126,3,0)</f>
        <v>18</v>
      </c>
      <c r="E73" s="9">
        <f>VLOOKUP($B73,[1]VysledkyDoplneni!$C$7:$T$126,4,0)</f>
        <v>14</v>
      </c>
      <c r="F73" s="9">
        <f>VLOOKUP($B73,[1]VysledkyDoplneni!$C$7:$T$126,5,0)</f>
        <v>13</v>
      </c>
      <c r="G73" s="9">
        <f>VLOOKUP($B73,[1]VysledkyDoplneni!$C$7:$T$126,6,0)</f>
        <v>18</v>
      </c>
      <c r="H73" s="9">
        <f>VLOOKUP($B73,[1]VysledkyDoplneni!$C$7:$T$126,7,0)</f>
        <v>17</v>
      </c>
      <c r="I73" s="9">
        <f>VLOOKUP($B73,[1]VysledkyDoplneni!$C$7:$T$126,8,0)</f>
        <v>19</v>
      </c>
      <c r="J73" s="9">
        <f>VLOOKUP($B73,[1]VysledkyDoplneni!$C$7:$T$126,9,0)</f>
        <v>0</v>
      </c>
      <c r="K73" s="9">
        <f>VLOOKUP($B73,[1]VysledkyDoplneni!$C$7:$T$126,10,0)</f>
        <v>0</v>
      </c>
      <c r="L73" s="9">
        <f>VLOOKUP($B73,[1]VysledkyDoplneni!$C$7:$T$126,11,0)</f>
        <v>0</v>
      </c>
      <c r="M73" s="9">
        <f>VLOOKUP($B73,[1]VysledkyDoplneni!$C$7:$T$126,12,0)</f>
        <v>0</v>
      </c>
      <c r="N73" s="9">
        <f>VLOOKUP($B73,[1]VysledkyDoplneni!$C$7:$T$126,13,0)</f>
        <v>0</v>
      </c>
      <c r="O73" s="9">
        <f>VLOOKUP($B73,[1]VysledkyDoplneni!$C$7:$T$126,14,0)</f>
        <v>0</v>
      </c>
      <c r="P73" s="9">
        <f>VLOOKUP($B73,[1]VysledkyDoplneni!$C$7:$T$126,15,0)</f>
        <v>0</v>
      </c>
      <c r="Q73" s="9">
        <f>VLOOKUP($B73,[1]VysledkyDoplneni!$C$7:$T$126,16,0)</f>
        <v>0</v>
      </c>
      <c r="R73" s="9">
        <f>VLOOKUP($B73,[1]VysledkyDoplneni!$C$7:$T$126,17,0)</f>
        <v>0</v>
      </c>
      <c r="S73" s="7">
        <f>VLOOKUP($B73,[1]VysledkyDoplneni!$C$7:$T$126,18,0)</f>
        <v>0</v>
      </c>
      <c r="T73" s="10"/>
      <c r="U73" s="11">
        <f t="shared" si="1"/>
        <v>99</v>
      </c>
      <c r="V73" s="12">
        <v>0.66</v>
      </c>
    </row>
    <row r="74" spans="1:22" ht="20.25">
      <c r="A74" s="5">
        <v>4</v>
      </c>
      <c r="B74" s="6" t="str">
        <f>IF([1]Vstup!C33&lt;&gt;"",[1]Vstup!C33,"")</f>
        <v>Šindelář Jiří ml.</v>
      </c>
      <c r="C74" s="7" t="str">
        <f>IF([1]Vstup!C33&lt;&gt;"",[1]Vstup!D33,"")</f>
        <v>J</v>
      </c>
      <c r="D74" s="8">
        <f>VLOOKUP($B74,[1]VysledkyDoplneni!$C$7:$T$126,3,0)</f>
        <v>16</v>
      </c>
      <c r="E74" s="9">
        <f>VLOOKUP($B74,[1]VysledkyDoplneni!$C$7:$T$126,4,0)</f>
        <v>15</v>
      </c>
      <c r="F74" s="9">
        <f>VLOOKUP($B74,[1]VysledkyDoplneni!$C$7:$T$126,5,0)</f>
        <v>14</v>
      </c>
      <c r="G74" s="9">
        <f>VLOOKUP($B74,[1]VysledkyDoplneni!$C$7:$T$126,6,0)</f>
        <v>14</v>
      </c>
      <c r="H74" s="9">
        <f>VLOOKUP($B74,[1]VysledkyDoplneni!$C$7:$T$126,7,0)</f>
        <v>13</v>
      </c>
      <c r="I74" s="9">
        <f>VLOOKUP($B74,[1]VysledkyDoplneni!$C$7:$T$126,8,0)</f>
        <v>21</v>
      </c>
      <c r="J74" s="9">
        <f>VLOOKUP($B74,[1]VysledkyDoplneni!$C$7:$T$126,9,0)</f>
        <v>0</v>
      </c>
      <c r="K74" s="9">
        <f>VLOOKUP($B74,[1]VysledkyDoplneni!$C$7:$T$126,10,0)</f>
        <v>0</v>
      </c>
      <c r="L74" s="9">
        <f>VLOOKUP($B74,[1]VysledkyDoplneni!$C$7:$T$126,11,0)</f>
        <v>0</v>
      </c>
      <c r="M74" s="9">
        <f>VLOOKUP($B74,[1]VysledkyDoplneni!$C$7:$T$126,12,0)</f>
        <v>0</v>
      </c>
      <c r="N74" s="9">
        <f>VLOOKUP($B74,[1]VysledkyDoplneni!$C$7:$T$126,13,0)</f>
        <v>0</v>
      </c>
      <c r="O74" s="9">
        <f>VLOOKUP($B74,[1]VysledkyDoplneni!$C$7:$T$126,14,0)</f>
        <v>0</v>
      </c>
      <c r="P74" s="9">
        <f>VLOOKUP($B74,[1]VysledkyDoplneni!$C$7:$T$126,15,0)</f>
        <v>0</v>
      </c>
      <c r="Q74" s="9">
        <f>VLOOKUP($B74,[1]VysledkyDoplneni!$C$7:$T$126,16,0)</f>
        <v>0</v>
      </c>
      <c r="R74" s="9">
        <f>VLOOKUP($B74,[1]VysledkyDoplneni!$C$7:$T$126,17,0)</f>
        <v>0</v>
      </c>
      <c r="S74" s="7">
        <f>VLOOKUP($B74,[1]VysledkyDoplneni!$C$7:$T$126,18,0)</f>
        <v>0</v>
      </c>
      <c r="T74" s="10"/>
      <c r="U74" s="11">
        <f t="shared" si="1"/>
        <v>93</v>
      </c>
      <c r="V74" s="12">
        <v>0.62</v>
      </c>
    </row>
    <row r="75" spans="1:22" ht="20.25">
      <c r="A75" s="5">
        <v>5</v>
      </c>
      <c r="B75" s="6" t="str">
        <f>IF([1]Vstup!C91&lt;&gt;"",[1]Vstup!C91,"")</f>
        <v xml:space="preserve">Šindelář Martin </v>
      </c>
      <c r="C75" s="7" t="str">
        <f>IF([1]Vstup!C91&lt;&gt;"",[1]Vstup!D91,"")</f>
        <v>J</v>
      </c>
      <c r="D75" s="8">
        <f>VLOOKUP($B75,[1]VysledkyDoplneni!$C$7:$T$126,3,0)</f>
        <v>17</v>
      </c>
      <c r="E75" s="9">
        <f>VLOOKUP($B75,[1]VysledkyDoplneni!$C$7:$T$126,4,0)</f>
        <v>11</v>
      </c>
      <c r="F75" s="9">
        <f>VLOOKUP($B75,[1]VysledkyDoplneni!$C$7:$T$126,5,0)</f>
        <v>15</v>
      </c>
      <c r="G75" s="9">
        <f>VLOOKUP($B75,[1]VysledkyDoplneni!$C$7:$T$126,6,0)</f>
        <v>14</v>
      </c>
      <c r="H75" s="9">
        <f>VLOOKUP($B75,[1]VysledkyDoplneni!$C$7:$T$126,7,0)</f>
        <v>17</v>
      </c>
      <c r="I75" s="9">
        <f>VLOOKUP($B75,[1]VysledkyDoplneni!$C$7:$T$126,8,0)</f>
        <v>13</v>
      </c>
      <c r="J75" s="9">
        <f>VLOOKUP($B75,[1]VysledkyDoplneni!$C$7:$T$126,9,0)</f>
        <v>0</v>
      </c>
      <c r="K75" s="9">
        <f>VLOOKUP($B75,[1]VysledkyDoplneni!$C$7:$T$126,10,0)</f>
        <v>0</v>
      </c>
      <c r="L75" s="9">
        <f>VLOOKUP($B75,[1]VysledkyDoplneni!$C$7:$T$126,11,0)</f>
        <v>0</v>
      </c>
      <c r="M75" s="9">
        <f>VLOOKUP($B75,[1]VysledkyDoplneni!$C$7:$T$126,12,0)</f>
        <v>0</v>
      </c>
      <c r="N75" s="9">
        <f>VLOOKUP($B75,[1]VysledkyDoplneni!$C$7:$T$126,13,0)</f>
        <v>0</v>
      </c>
      <c r="O75" s="9">
        <f>VLOOKUP($B75,[1]VysledkyDoplneni!$C$7:$T$126,14,0)</f>
        <v>0</v>
      </c>
      <c r="P75" s="9">
        <f>VLOOKUP($B75,[1]VysledkyDoplneni!$C$7:$T$126,15,0)</f>
        <v>0</v>
      </c>
      <c r="Q75" s="9">
        <f>VLOOKUP($B75,[1]VysledkyDoplneni!$C$7:$T$126,16,0)</f>
        <v>0</v>
      </c>
      <c r="R75" s="9">
        <f>VLOOKUP($B75,[1]VysledkyDoplneni!$C$7:$T$126,17,0)</f>
        <v>0</v>
      </c>
      <c r="S75" s="7">
        <f>VLOOKUP($B75,[1]VysledkyDoplneni!$C$7:$T$126,18,0)</f>
        <v>0</v>
      </c>
      <c r="T75" s="10"/>
      <c r="U75" s="11">
        <f t="shared" si="1"/>
        <v>87</v>
      </c>
      <c r="V75" s="12">
        <v>0.57999999999999996</v>
      </c>
    </row>
    <row r="76" spans="1:22" ht="20.25">
      <c r="A76" s="5">
        <v>6</v>
      </c>
      <c r="B76" s="6" t="str">
        <f>IF([1]Vstup!C97&lt;&gt;"",[1]Vstup!C97,"")</f>
        <v>Štenglová Michaela</v>
      </c>
      <c r="C76" s="7" t="s">
        <v>7</v>
      </c>
      <c r="D76" s="8">
        <f>VLOOKUP($B76,[1]VysledkyDoplneni!$C$7:$T$126,3,0)</f>
        <v>18</v>
      </c>
      <c r="E76" s="9">
        <f>VLOOKUP($B76,[1]VysledkyDoplneni!$C$7:$T$126,4,0)</f>
        <v>14</v>
      </c>
      <c r="F76" s="9">
        <f>VLOOKUP($B76,[1]VysledkyDoplneni!$C$7:$T$126,5,0)</f>
        <v>15</v>
      </c>
      <c r="G76" s="9">
        <f>VLOOKUP($B76,[1]VysledkyDoplneni!$C$7:$T$126,6,0)</f>
        <v>12</v>
      </c>
      <c r="H76" s="9">
        <f>VLOOKUP($B76,[1]VysledkyDoplneni!$C$7:$T$126,7,0)</f>
        <v>10</v>
      </c>
      <c r="I76" s="9">
        <f>VLOOKUP($B76,[1]VysledkyDoplneni!$C$7:$T$126,8,0)</f>
        <v>18</v>
      </c>
      <c r="J76" s="9">
        <f>VLOOKUP($B76,[1]VysledkyDoplneni!$C$7:$T$126,9,0)</f>
        <v>0</v>
      </c>
      <c r="K76" s="9">
        <f>VLOOKUP($B76,[1]VysledkyDoplneni!$C$7:$T$126,10,0)</f>
        <v>0</v>
      </c>
      <c r="L76" s="9">
        <f>VLOOKUP($B76,[1]VysledkyDoplneni!$C$7:$T$126,11,0)</f>
        <v>0</v>
      </c>
      <c r="M76" s="9">
        <f>VLOOKUP($B76,[1]VysledkyDoplneni!$C$7:$T$126,12,0)</f>
        <v>0</v>
      </c>
      <c r="N76" s="9">
        <f>VLOOKUP($B76,[1]VysledkyDoplneni!$C$7:$T$126,13,0)</f>
        <v>0</v>
      </c>
      <c r="O76" s="9">
        <f>VLOOKUP($B76,[1]VysledkyDoplneni!$C$7:$T$126,14,0)</f>
        <v>0</v>
      </c>
      <c r="P76" s="9">
        <f>VLOOKUP($B76,[1]VysledkyDoplneni!$C$7:$T$126,15,0)</f>
        <v>0</v>
      </c>
      <c r="Q76" s="9">
        <f>VLOOKUP($B76,[1]VysledkyDoplneni!$C$7:$T$126,16,0)</f>
        <v>0</v>
      </c>
      <c r="R76" s="9">
        <f>VLOOKUP($B76,[1]VysledkyDoplneni!$C$7:$T$126,17,0)</f>
        <v>0</v>
      </c>
      <c r="S76" s="7">
        <f>VLOOKUP($B76,[1]VysledkyDoplneni!$C$7:$T$126,18,0)</f>
        <v>0</v>
      </c>
      <c r="T76" s="10"/>
      <c r="U76" s="11">
        <f t="shared" si="1"/>
        <v>87</v>
      </c>
      <c r="V76" s="12">
        <v>0.57999999999999996</v>
      </c>
    </row>
    <row r="77" spans="1:22" ht="20.25">
      <c r="A77" s="5">
        <v>7</v>
      </c>
      <c r="B77" s="6" t="str">
        <f>IF([1]Vstup!C12&lt;&gt;"",[1]Vstup!C12,"")</f>
        <v>Köberle Michael</v>
      </c>
      <c r="C77" s="7" t="str">
        <f>IF([1]Vstup!C12&lt;&gt;"",[1]Vstup!D12,"")</f>
        <v>J</v>
      </c>
      <c r="D77" s="8">
        <f>VLOOKUP($B77,[1]VysledkyDoplneni!$C$7:$T$126,3,0)</f>
        <v>13</v>
      </c>
      <c r="E77" s="9">
        <f>VLOOKUP($B77,[1]VysledkyDoplneni!$C$7:$T$126,4,0)</f>
        <v>14</v>
      </c>
      <c r="F77" s="9">
        <f>VLOOKUP($B77,[1]VysledkyDoplneni!$C$7:$T$126,5,0)</f>
        <v>13</v>
      </c>
      <c r="G77" s="9">
        <f>VLOOKUP($B77,[1]VysledkyDoplneni!$C$7:$T$126,6,0)</f>
        <v>12</v>
      </c>
      <c r="H77" s="9">
        <f>VLOOKUP($B77,[1]VysledkyDoplneni!$C$7:$T$126,7,0)</f>
        <v>13</v>
      </c>
      <c r="I77" s="9">
        <f>VLOOKUP($B77,[1]VysledkyDoplneni!$C$7:$T$126,8,0)</f>
        <v>14</v>
      </c>
      <c r="J77" s="9">
        <f>VLOOKUP($B77,[1]VysledkyDoplneni!$C$7:$T$126,9,0)</f>
        <v>0</v>
      </c>
      <c r="K77" s="9">
        <f>VLOOKUP($B77,[1]VysledkyDoplneni!$C$7:$T$126,10,0)</f>
        <v>0</v>
      </c>
      <c r="L77" s="9">
        <f>VLOOKUP($B77,[1]VysledkyDoplneni!$C$7:$T$126,11,0)</f>
        <v>0</v>
      </c>
      <c r="M77" s="9">
        <f>VLOOKUP($B77,[1]VysledkyDoplneni!$C$7:$T$126,12,0)</f>
        <v>0</v>
      </c>
      <c r="N77" s="9">
        <f>VLOOKUP($B77,[1]VysledkyDoplneni!$C$7:$T$126,13,0)</f>
        <v>0</v>
      </c>
      <c r="O77" s="9">
        <f>VLOOKUP($B77,[1]VysledkyDoplneni!$C$7:$T$126,14,0)</f>
        <v>0</v>
      </c>
      <c r="P77" s="9">
        <f>VLOOKUP($B77,[1]VysledkyDoplneni!$C$7:$T$126,15,0)</f>
        <v>0</v>
      </c>
      <c r="Q77" s="9">
        <f>VLOOKUP($B77,[1]VysledkyDoplneni!$C$7:$T$126,16,0)</f>
        <v>0</v>
      </c>
      <c r="R77" s="9">
        <f>VLOOKUP($B77,[1]VysledkyDoplneni!$C$7:$T$126,17,0)</f>
        <v>0</v>
      </c>
      <c r="S77" s="7">
        <f>VLOOKUP($B77,[1]VysledkyDoplneni!$C$7:$T$126,18,0)</f>
        <v>0</v>
      </c>
      <c r="T77" s="10"/>
      <c r="U77" s="11">
        <f t="shared" si="1"/>
        <v>79</v>
      </c>
      <c r="V77" s="12">
        <v>0.52666666666666662</v>
      </c>
    </row>
    <row r="78" spans="1:22" ht="20.25">
      <c r="A78" s="5">
        <v>8</v>
      </c>
      <c r="B78" s="6" t="str">
        <f>IF([1]Vstup!C86&lt;&gt;"",[1]Vstup!C86,"")</f>
        <v>Konop Svatopluk</v>
      </c>
      <c r="C78" s="7" t="str">
        <f>IF([1]Vstup!C86&lt;&gt;"",[1]Vstup!D86,"")</f>
        <v>J</v>
      </c>
      <c r="D78" s="8">
        <f>VLOOKUP($B78,[1]VysledkyDoplneni!$C$7:$T$126,3,0)</f>
        <v>14</v>
      </c>
      <c r="E78" s="9">
        <f>VLOOKUP($B78,[1]VysledkyDoplneni!$C$7:$T$126,4,0)</f>
        <v>7</v>
      </c>
      <c r="F78" s="9">
        <f>VLOOKUP($B78,[1]VysledkyDoplneni!$C$7:$T$126,5,0)</f>
        <v>12</v>
      </c>
      <c r="G78" s="9">
        <f>VLOOKUP($B78,[1]VysledkyDoplneni!$C$7:$T$126,6,0)</f>
        <v>9</v>
      </c>
      <c r="H78" s="9">
        <f>VLOOKUP($B78,[1]VysledkyDoplneni!$C$7:$T$126,7,0)</f>
        <v>16</v>
      </c>
      <c r="I78" s="9">
        <f>VLOOKUP($B78,[1]VysledkyDoplneni!$C$7:$T$126,8,0)</f>
        <v>13</v>
      </c>
      <c r="J78" s="9">
        <f>VLOOKUP($B78,[1]VysledkyDoplneni!$C$7:$T$126,9,0)</f>
        <v>0</v>
      </c>
      <c r="K78" s="9">
        <f>VLOOKUP($B78,[1]VysledkyDoplneni!$C$7:$T$126,10,0)</f>
        <v>0</v>
      </c>
      <c r="L78" s="9">
        <f>VLOOKUP($B78,[1]VysledkyDoplneni!$C$7:$T$126,11,0)</f>
        <v>0</v>
      </c>
      <c r="M78" s="9">
        <f>VLOOKUP($B78,[1]VysledkyDoplneni!$C$7:$T$126,12,0)</f>
        <v>0</v>
      </c>
      <c r="N78" s="9">
        <f>VLOOKUP($B78,[1]VysledkyDoplneni!$C$7:$T$126,13,0)</f>
        <v>0</v>
      </c>
      <c r="O78" s="9">
        <f>VLOOKUP($B78,[1]VysledkyDoplneni!$C$7:$T$126,14,0)</f>
        <v>0</v>
      </c>
      <c r="P78" s="9">
        <f>VLOOKUP($B78,[1]VysledkyDoplneni!$C$7:$T$126,15,0)</f>
        <v>0</v>
      </c>
      <c r="Q78" s="9">
        <f>VLOOKUP($B78,[1]VysledkyDoplneni!$C$7:$T$126,16,0)</f>
        <v>0</v>
      </c>
      <c r="R78" s="9">
        <f>VLOOKUP($B78,[1]VysledkyDoplneni!$C$7:$T$126,17,0)</f>
        <v>0</v>
      </c>
      <c r="S78" s="7">
        <f>VLOOKUP($B78,[1]VysledkyDoplneni!$C$7:$T$126,18,0)</f>
        <v>0</v>
      </c>
      <c r="T78" s="10"/>
      <c r="U78" s="11">
        <f t="shared" si="1"/>
        <v>71</v>
      </c>
      <c r="V78" s="12">
        <v>0.47333333333333333</v>
      </c>
    </row>
    <row r="79" spans="1:22" ht="20.25">
      <c r="A79" s="5">
        <v>9</v>
      </c>
      <c r="B79" s="6" t="str">
        <f>IF([1]Vstup!C42&lt;&gt;"",[1]Vstup!C42,"")</f>
        <v>Urie Zuzana</v>
      </c>
      <c r="C79" s="7" t="s">
        <v>7</v>
      </c>
      <c r="D79" s="8">
        <f>VLOOKUP($B79,[1]VysledkyDoplneni!$C$7:$T$126,3,0)</f>
        <v>10</v>
      </c>
      <c r="E79" s="9">
        <f>VLOOKUP($B79,[1]VysledkyDoplneni!$C$7:$T$126,4,0)</f>
        <v>13</v>
      </c>
      <c r="F79" s="9">
        <f>VLOOKUP($B79,[1]VysledkyDoplneni!$C$7:$T$126,5,0)</f>
        <v>11</v>
      </c>
      <c r="G79" s="9">
        <f>VLOOKUP($B79,[1]VysledkyDoplneni!$C$7:$T$126,6,0)</f>
        <v>9</v>
      </c>
      <c r="H79" s="9">
        <f>VLOOKUP($B79,[1]VysledkyDoplneni!$C$7:$T$126,7,0)</f>
        <v>8</v>
      </c>
      <c r="I79" s="9">
        <f>VLOOKUP($B79,[1]VysledkyDoplneni!$C$7:$T$126,8,0)</f>
        <v>18</v>
      </c>
      <c r="J79" s="9">
        <f>VLOOKUP($B79,[1]VysledkyDoplneni!$C$7:$T$126,9,0)</f>
        <v>0</v>
      </c>
      <c r="K79" s="9">
        <f>VLOOKUP($B79,[1]VysledkyDoplneni!$C$7:$T$126,10,0)</f>
        <v>0</v>
      </c>
      <c r="L79" s="9">
        <f>VLOOKUP($B79,[1]VysledkyDoplneni!$C$7:$T$126,11,0)</f>
        <v>0</v>
      </c>
      <c r="M79" s="9">
        <f>VLOOKUP($B79,[1]VysledkyDoplneni!$C$7:$T$126,12,0)</f>
        <v>0</v>
      </c>
      <c r="N79" s="9">
        <f>VLOOKUP($B79,[1]VysledkyDoplneni!$C$7:$T$126,13,0)</f>
        <v>0</v>
      </c>
      <c r="O79" s="9">
        <f>VLOOKUP($B79,[1]VysledkyDoplneni!$C$7:$T$126,14,0)</f>
        <v>0</v>
      </c>
      <c r="P79" s="9">
        <f>VLOOKUP($B79,[1]VysledkyDoplneni!$C$7:$T$126,15,0)</f>
        <v>0</v>
      </c>
      <c r="Q79" s="9">
        <f>VLOOKUP($B79,[1]VysledkyDoplneni!$C$7:$T$126,16,0)</f>
        <v>0</v>
      </c>
      <c r="R79" s="9">
        <f>VLOOKUP($B79,[1]VysledkyDoplneni!$C$7:$T$126,17,0)</f>
        <v>0</v>
      </c>
      <c r="S79" s="7">
        <f>VLOOKUP($B79,[1]VysledkyDoplneni!$C$7:$T$126,18,0)</f>
        <v>0</v>
      </c>
      <c r="T79" s="10"/>
      <c r="U79" s="11">
        <f t="shared" si="1"/>
        <v>69</v>
      </c>
      <c r="V79" s="12">
        <v>0.46</v>
      </c>
    </row>
    <row r="80" spans="1:22" ht="21" thickBot="1">
      <c r="A80" s="13">
        <v>10</v>
      </c>
      <c r="B80" s="14" t="str">
        <f>IF([1]Vstup!C58&lt;&gt;"",[1]Vstup!C58,"")</f>
        <v>Herel Hubert</v>
      </c>
      <c r="C80" s="15" t="str">
        <f>IF([1]Vstup!C58&lt;&gt;"",[1]Vstup!D58,"")</f>
        <v>J</v>
      </c>
      <c r="D80" s="16">
        <f>VLOOKUP($B80,[1]VysledkyDoplneni!$C$7:$T$126,3,0)</f>
        <v>11</v>
      </c>
      <c r="E80" s="17">
        <f>VLOOKUP($B80,[1]VysledkyDoplneni!$C$7:$T$126,4,0)</f>
        <v>10</v>
      </c>
      <c r="F80" s="17">
        <f>VLOOKUP($B80,[1]VysledkyDoplneni!$C$7:$T$126,5,0)</f>
        <v>9</v>
      </c>
      <c r="G80" s="17">
        <f>VLOOKUP($B80,[1]VysledkyDoplneni!$C$7:$T$126,6,0)</f>
        <v>12</v>
      </c>
      <c r="H80" s="17">
        <f>VLOOKUP($B80,[1]VysledkyDoplneni!$C$7:$T$126,7,0)</f>
        <v>12</v>
      </c>
      <c r="I80" s="17">
        <f>VLOOKUP($B80,[1]VysledkyDoplneni!$C$7:$T$126,8,0)</f>
        <v>13</v>
      </c>
      <c r="J80" s="17">
        <f>VLOOKUP($B80,[1]VysledkyDoplneni!$C$7:$T$126,9,0)</f>
        <v>0</v>
      </c>
      <c r="K80" s="17">
        <f>VLOOKUP($B80,[1]VysledkyDoplneni!$C$7:$T$126,10,0)</f>
        <v>0</v>
      </c>
      <c r="L80" s="17">
        <f>VLOOKUP($B80,[1]VysledkyDoplneni!$C$7:$T$126,11,0)</f>
        <v>0</v>
      </c>
      <c r="M80" s="17">
        <f>VLOOKUP($B80,[1]VysledkyDoplneni!$C$7:$T$126,12,0)</f>
        <v>0</v>
      </c>
      <c r="N80" s="17">
        <f>VLOOKUP($B80,[1]VysledkyDoplneni!$C$7:$T$126,13,0)</f>
        <v>0</v>
      </c>
      <c r="O80" s="17">
        <f>VLOOKUP($B80,[1]VysledkyDoplneni!$C$7:$T$126,14,0)</f>
        <v>0</v>
      </c>
      <c r="P80" s="17">
        <f>VLOOKUP($B80,[1]VysledkyDoplneni!$C$7:$T$126,15,0)</f>
        <v>0</v>
      </c>
      <c r="Q80" s="17">
        <f>VLOOKUP($B80,[1]VysledkyDoplneni!$C$7:$T$126,16,0)</f>
        <v>0</v>
      </c>
      <c r="R80" s="17">
        <f>VLOOKUP($B80,[1]VysledkyDoplneni!$C$7:$T$126,17,0)</f>
        <v>0</v>
      </c>
      <c r="S80" s="15">
        <f>VLOOKUP($B80,[1]VysledkyDoplneni!$C$7:$T$126,18,0)</f>
        <v>0</v>
      </c>
      <c r="T80" s="18"/>
      <c r="U80" s="19">
        <f t="shared" si="1"/>
        <v>67</v>
      </c>
      <c r="V80" s="20">
        <v>0.44666666666666666</v>
      </c>
    </row>
    <row r="81" spans="1:22" ht="21" thickTop="1">
      <c r="A81" s="21">
        <v>1</v>
      </c>
      <c r="B81" s="22" t="str">
        <f>IF([1]Vstup!C30&lt;&gt;"",[1]Vstup!C30,"")</f>
        <v>Uher Jaromír</v>
      </c>
      <c r="C81" s="23" t="str">
        <f>IF([1]Vstup!C30&lt;&gt;"",[1]Vstup!D30,"")</f>
        <v>V</v>
      </c>
      <c r="D81" s="24">
        <f>VLOOKUP($B81,[1]VysledkyDoplneni!$C$7:$T$126,3,0)</f>
        <v>22</v>
      </c>
      <c r="E81" s="25">
        <f>VLOOKUP($B81,[1]VysledkyDoplneni!$C$7:$T$126,4,0)</f>
        <v>16</v>
      </c>
      <c r="F81" s="25">
        <f>VLOOKUP($B81,[1]VysledkyDoplneni!$C$7:$T$126,5,0)</f>
        <v>21</v>
      </c>
      <c r="G81" s="25">
        <f>VLOOKUP($B81,[1]VysledkyDoplneni!$C$7:$T$126,6,0)</f>
        <v>18</v>
      </c>
      <c r="H81" s="25">
        <f>VLOOKUP($B81,[1]VysledkyDoplneni!$C$7:$T$126,7,0)</f>
        <v>20</v>
      </c>
      <c r="I81" s="25">
        <f>VLOOKUP($B81,[1]VysledkyDoplneni!$C$7:$T$126,8,0)</f>
        <v>22</v>
      </c>
      <c r="J81" s="25">
        <f>VLOOKUP($B81,[1]VysledkyDoplneni!$C$7:$T$126,9,0)</f>
        <v>0</v>
      </c>
      <c r="K81" s="25">
        <f>VLOOKUP($B81,[1]VysledkyDoplneni!$C$7:$T$126,10,0)</f>
        <v>0</v>
      </c>
      <c r="L81" s="25">
        <f>VLOOKUP($B81,[1]VysledkyDoplneni!$C$7:$T$126,11,0)</f>
        <v>0</v>
      </c>
      <c r="M81" s="25">
        <f>VLOOKUP($B81,[1]VysledkyDoplneni!$C$7:$T$126,12,0)</f>
        <v>0</v>
      </c>
      <c r="N81" s="25">
        <f>VLOOKUP($B81,[1]VysledkyDoplneni!$C$7:$T$126,13,0)</f>
        <v>0</v>
      </c>
      <c r="O81" s="25">
        <f>VLOOKUP($B81,[1]VysledkyDoplneni!$C$7:$T$126,14,0)</f>
        <v>0</v>
      </c>
      <c r="P81" s="25">
        <f>VLOOKUP($B81,[1]VysledkyDoplneni!$C$7:$T$126,15,0)</f>
        <v>0</v>
      </c>
      <c r="Q81" s="25">
        <f>VLOOKUP($B81,[1]VysledkyDoplneni!$C$7:$T$126,16,0)</f>
        <v>0</v>
      </c>
      <c r="R81" s="25">
        <f>VLOOKUP($B81,[1]VysledkyDoplneni!$C$7:$T$126,17,0)</f>
        <v>0</v>
      </c>
      <c r="S81" s="23">
        <f>VLOOKUP($B81,[1]VysledkyDoplneni!$C$7:$T$126,18,0)</f>
        <v>0</v>
      </c>
      <c r="T81" s="26"/>
      <c r="U81" s="27">
        <f t="shared" si="1"/>
        <v>119</v>
      </c>
      <c r="V81" s="28">
        <v>0.79333333333333333</v>
      </c>
    </row>
    <row r="82" spans="1:22" ht="20.25">
      <c r="A82" s="5">
        <v>2</v>
      </c>
      <c r="B82" s="6" t="str">
        <f>IF([1]Vstup!C78&lt;&gt;"",[1]Vstup!C78,"")</f>
        <v>Říha Milan</v>
      </c>
      <c r="C82" s="7" t="str">
        <f>IF([1]Vstup!C78&lt;&gt;"",[1]Vstup!D78,"")</f>
        <v>V</v>
      </c>
      <c r="D82" s="8">
        <f>VLOOKUP($B82,[1]VysledkyDoplneni!$C$7:$T$126,3,0)</f>
        <v>22</v>
      </c>
      <c r="E82" s="9">
        <f>VLOOKUP($B82,[1]VysledkyDoplneni!$C$7:$T$126,4,0)</f>
        <v>17</v>
      </c>
      <c r="F82" s="9">
        <f>VLOOKUP($B82,[1]VysledkyDoplneni!$C$7:$T$126,5,0)</f>
        <v>17</v>
      </c>
      <c r="G82" s="9">
        <f>VLOOKUP($B82,[1]VysledkyDoplneni!$C$7:$T$126,6,0)</f>
        <v>20</v>
      </c>
      <c r="H82" s="9">
        <f>VLOOKUP($B82,[1]VysledkyDoplneni!$C$7:$T$126,7,0)</f>
        <v>19</v>
      </c>
      <c r="I82" s="9">
        <f>VLOOKUP($B82,[1]VysledkyDoplneni!$C$7:$T$126,8,0)</f>
        <v>21</v>
      </c>
      <c r="J82" s="9">
        <f>VLOOKUP($B82,[1]VysledkyDoplneni!$C$7:$T$126,9,0)</f>
        <v>0</v>
      </c>
      <c r="K82" s="9">
        <f>VLOOKUP($B82,[1]VysledkyDoplneni!$C$7:$T$126,10,0)</f>
        <v>0</v>
      </c>
      <c r="L82" s="9">
        <f>VLOOKUP($B82,[1]VysledkyDoplneni!$C$7:$T$126,11,0)</f>
        <v>0</v>
      </c>
      <c r="M82" s="9">
        <f>VLOOKUP($B82,[1]VysledkyDoplneni!$C$7:$T$126,12,0)</f>
        <v>0</v>
      </c>
      <c r="N82" s="9">
        <f>VLOOKUP($B82,[1]VysledkyDoplneni!$C$7:$T$126,13,0)</f>
        <v>0</v>
      </c>
      <c r="O82" s="9">
        <f>VLOOKUP($B82,[1]VysledkyDoplneni!$C$7:$T$126,14,0)</f>
        <v>0</v>
      </c>
      <c r="P82" s="9">
        <f>VLOOKUP($B82,[1]VysledkyDoplneni!$C$7:$T$126,15,0)</f>
        <v>0</v>
      </c>
      <c r="Q82" s="9">
        <f>VLOOKUP($B82,[1]VysledkyDoplneni!$C$7:$T$126,16,0)</f>
        <v>0</v>
      </c>
      <c r="R82" s="9">
        <f>VLOOKUP($B82,[1]VysledkyDoplneni!$C$7:$T$126,17,0)</f>
        <v>0</v>
      </c>
      <c r="S82" s="7">
        <f>VLOOKUP($B82,[1]VysledkyDoplneni!$C$7:$T$126,18,0)</f>
        <v>0</v>
      </c>
      <c r="T82" s="10"/>
      <c r="U82" s="11">
        <f t="shared" si="1"/>
        <v>116</v>
      </c>
      <c r="V82" s="12">
        <v>0.77333333333333332</v>
      </c>
    </row>
    <row r="83" spans="1:22" ht="20.25">
      <c r="A83" s="5">
        <v>3</v>
      </c>
      <c r="B83" s="6" t="str">
        <f>IF([1]Vstup!C96&lt;&gt;"",[1]Vstup!C96,"")</f>
        <v>Otáhal Milan</v>
      </c>
      <c r="C83" s="7" t="str">
        <f>IF([1]Vstup!C96&lt;&gt;"",[1]Vstup!D96,"")</f>
        <v>V</v>
      </c>
      <c r="D83" s="8">
        <f>VLOOKUP($B83,[1]VysledkyDoplneni!$C$7:$T$126,3,0)</f>
        <v>17</v>
      </c>
      <c r="E83" s="9">
        <f>VLOOKUP($B83,[1]VysledkyDoplneni!$C$7:$T$126,4,0)</f>
        <v>15</v>
      </c>
      <c r="F83" s="9">
        <f>VLOOKUP($B83,[1]VysledkyDoplneni!$C$7:$T$126,5,0)</f>
        <v>17</v>
      </c>
      <c r="G83" s="9">
        <f>VLOOKUP($B83,[1]VysledkyDoplneni!$C$7:$T$126,6,0)</f>
        <v>18</v>
      </c>
      <c r="H83" s="9">
        <f>VLOOKUP($B83,[1]VysledkyDoplneni!$C$7:$T$126,7,0)</f>
        <v>14</v>
      </c>
      <c r="I83" s="9">
        <f>VLOOKUP($B83,[1]VysledkyDoplneni!$C$7:$T$126,8,0)</f>
        <v>21</v>
      </c>
      <c r="J83" s="9">
        <f>VLOOKUP($B83,[1]VysledkyDoplneni!$C$7:$T$126,9,0)</f>
        <v>0</v>
      </c>
      <c r="K83" s="9">
        <f>VLOOKUP($B83,[1]VysledkyDoplneni!$C$7:$T$126,10,0)</f>
        <v>0</v>
      </c>
      <c r="L83" s="9">
        <f>VLOOKUP($B83,[1]VysledkyDoplneni!$C$7:$T$126,11,0)</f>
        <v>0</v>
      </c>
      <c r="M83" s="9">
        <f>VLOOKUP($B83,[1]VysledkyDoplneni!$C$7:$T$126,12,0)</f>
        <v>0</v>
      </c>
      <c r="N83" s="9">
        <f>VLOOKUP($B83,[1]VysledkyDoplneni!$C$7:$T$126,13,0)</f>
        <v>0</v>
      </c>
      <c r="O83" s="9">
        <f>VLOOKUP($B83,[1]VysledkyDoplneni!$C$7:$T$126,14,0)</f>
        <v>0</v>
      </c>
      <c r="P83" s="9">
        <f>VLOOKUP($B83,[1]VysledkyDoplneni!$C$7:$T$126,15,0)</f>
        <v>0</v>
      </c>
      <c r="Q83" s="9">
        <f>VLOOKUP($B83,[1]VysledkyDoplneni!$C$7:$T$126,16,0)</f>
        <v>0</v>
      </c>
      <c r="R83" s="9">
        <f>VLOOKUP($B83,[1]VysledkyDoplneni!$C$7:$T$126,17,0)</f>
        <v>0</v>
      </c>
      <c r="S83" s="7">
        <f>VLOOKUP($B83,[1]VysledkyDoplneni!$C$7:$T$126,18,0)</f>
        <v>0</v>
      </c>
      <c r="T83" s="10"/>
      <c r="U83" s="11">
        <f t="shared" si="1"/>
        <v>102</v>
      </c>
      <c r="V83" s="12">
        <v>0.68</v>
      </c>
    </row>
    <row r="84" spans="1:22" ht="20.25">
      <c r="A84" s="5">
        <v>4</v>
      </c>
      <c r="B84" s="6" t="str">
        <f>IF([1]Vstup!C10&lt;&gt;"",[1]Vstup!C10,"")</f>
        <v>Diplünger Hans</v>
      </c>
      <c r="C84" s="7" t="str">
        <f>IF([1]Vstup!C10&lt;&gt;"",[1]Vstup!D10,"")</f>
        <v>V</v>
      </c>
      <c r="D84" s="8">
        <f>VLOOKUP($B84,[1]VysledkyDoplneni!$C$7:$T$126,3,0)</f>
        <v>19</v>
      </c>
      <c r="E84" s="9">
        <f>VLOOKUP($B84,[1]VysledkyDoplneni!$C$7:$T$126,4,0)</f>
        <v>13</v>
      </c>
      <c r="F84" s="9">
        <f>VLOOKUP($B84,[1]VysledkyDoplneni!$C$7:$T$126,5,0)</f>
        <v>15</v>
      </c>
      <c r="G84" s="9">
        <f>VLOOKUP($B84,[1]VysledkyDoplneni!$C$7:$T$126,6,0)</f>
        <v>18</v>
      </c>
      <c r="H84" s="9">
        <f>VLOOKUP($B84,[1]VysledkyDoplneni!$C$7:$T$126,7,0)</f>
        <v>17</v>
      </c>
      <c r="I84" s="9">
        <f>VLOOKUP($B84,[1]VysledkyDoplneni!$C$7:$T$126,8,0)</f>
        <v>18</v>
      </c>
      <c r="J84" s="9">
        <f>VLOOKUP($B84,[1]VysledkyDoplneni!$C$7:$T$126,9,0)</f>
        <v>0</v>
      </c>
      <c r="K84" s="9">
        <f>VLOOKUP($B84,[1]VysledkyDoplneni!$C$7:$T$126,10,0)</f>
        <v>0</v>
      </c>
      <c r="L84" s="9">
        <f>VLOOKUP($B84,[1]VysledkyDoplneni!$C$7:$T$126,11,0)</f>
        <v>0</v>
      </c>
      <c r="M84" s="9">
        <f>VLOOKUP($B84,[1]VysledkyDoplneni!$C$7:$T$126,12,0)</f>
        <v>0</v>
      </c>
      <c r="N84" s="9">
        <f>VLOOKUP($B84,[1]VysledkyDoplneni!$C$7:$T$126,13,0)</f>
        <v>0</v>
      </c>
      <c r="O84" s="9">
        <f>VLOOKUP($B84,[1]VysledkyDoplneni!$C$7:$T$126,14,0)</f>
        <v>0</v>
      </c>
      <c r="P84" s="9">
        <f>VLOOKUP($B84,[1]VysledkyDoplneni!$C$7:$T$126,15,0)</f>
        <v>0</v>
      </c>
      <c r="Q84" s="9">
        <f>VLOOKUP($B84,[1]VysledkyDoplneni!$C$7:$T$126,16,0)</f>
        <v>0</v>
      </c>
      <c r="R84" s="9">
        <f>VLOOKUP($B84,[1]VysledkyDoplneni!$C$7:$T$126,17,0)</f>
        <v>0</v>
      </c>
      <c r="S84" s="7">
        <f>VLOOKUP($B84,[1]VysledkyDoplneni!$C$7:$T$126,18,0)</f>
        <v>0</v>
      </c>
      <c r="T84" s="10"/>
      <c r="U84" s="11">
        <f t="shared" si="1"/>
        <v>100</v>
      </c>
      <c r="V84" s="12">
        <v>0.66666666666666663</v>
      </c>
    </row>
    <row r="85" spans="1:22" ht="20.25">
      <c r="A85" s="5">
        <v>5</v>
      </c>
      <c r="B85" s="6" t="str">
        <f>IF([1]Vstup!C51&lt;&gt;"",[1]Vstup!C51,"")</f>
        <v>Vadlejch Josef</v>
      </c>
      <c r="C85" s="7" t="str">
        <f>IF([1]Vstup!C51&lt;&gt;"",[1]Vstup!D51,"")</f>
        <v>V</v>
      </c>
      <c r="D85" s="8">
        <f>VLOOKUP($B85,[1]VysledkyDoplneni!$C$7:$T$126,3,0)</f>
        <v>15</v>
      </c>
      <c r="E85" s="9">
        <f>VLOOKUP($B85,[1]VysledkyDoplneni!$C$7:$T$126,4,0)</f>
        <v>17</v>
      </c>
      <c r="F85" s="9">
        <f>VLOOKUP($B85,[1]VysledkyDoplneni!$C$7:$T$126,5,0)</f>
        <v>14</v>
      </c>
      <c r="G85" s="9">
        <f>VLOOKUP($B85,[1]VysledkyDoplneni!$C$7:$T$126,6,0)</f>
        <v>16</v>
      </c>
      <c r="H85" s="9">
        <f>VLOOKUP($B85,[1]VysledkyDoplneni!$C$7:$T$126,7,0)</f>
        <v>18</v>
      </c>
      <c r="I85" s="9">
        <f>VLOOKUP($B85,[1]VysledkyDoplneni!$C$7:$T$126,8,0)</f>
        <v>18</v>
      </c>
      <c r="J85" s="9">
        <f>VLOOKUP($B85,[1]VysledkyDoplneni!$C$7:$T$126,9,0)</f>
        <v>0</v>
      </c>
      <c r="K85" s="9">
        <f>VLOOKUP($B85,[1]VysledkyDoplneni!$C$7:$T$126,10,0)</f>
        <v>0</v>
      </c>
      <c r="L85" s="9">
        <f>VLOOKUP($B85,[1]VysledkyDoplneni!$C$7:$T$126,11,0)</f>
        <v>0</v>
      </c>
      <c r="M85" s="9">
        <f>VLOOKUP($B85,[1]VysledkyDoplneni!$C$7:$T$126,12,0)</f>
        <v>0</v>
      </c>
      <c r="N85" s="9">
        <f>VLOOKUP($B85,[1]VysledkyDoplneni!$C$7:$T$126,13,0)</f>
        <v>0</v>
      </c>
      <c r="O85" s="9">
        <f>VLOOKUP($B85,[1]VysledkyDoplneni!$C$7:$T$126,14,0)</f>
        <v>0</v>
      </c>
      <c r="P85" s="9">
        <f>VLOOKUP($B85,[1]VysledkyDoplneni!$C$7:$T$126,15,0)</f>
        <v>0</v>
      </c>
      <c r="Q85" s="9">
        <f>VLOOKUP($B85,[1]VysledkyDoplneni!$C$7:$T$126,16,0)</f>
        <v>0</v>
      </c>
      <c r="R85" s="9">
        <f>VLOOKUP($B85,[1]VysledkyDoplneni!$C$7:$T$126,17,0)</f>
        <v>0</v>
      </c>
      <c r="S85" s="7">
        <f>VLOOKUP($B85,[1]VysledkyDoplneni!$C$7:$T$126,18,0)</f>
        <v>0</v>
      </c>
      <c r="T85" s="10"/>
      <c r="U85" s="11">
        <f t="shared" si="1"/>
        <v>98</v>
      </c>
      <c r="V85" s="12">
        <v>0.65333333333333332</v>
      </c>
    </row>
    <row r="86" spans="1:22" ht="20.25">
      <c r="A86" s="5">
        <v>6</v>
      </c>
      <c r="B86" s="6" t="str">
        <f>IF([1]Vstup!C93&lt;&gt;"",[1]Vstup!C93,"")</f>
        <v>Nestler Christopher</v>
      </c>
      <c r="C86" s="7" t="str">
        <f>IF([1]Vstup!C93&lt;&gt;"",[1]Vstup!D93,"")</f>
        <v>V</v>
      </c>
      <c r="D86" s="8">
        <f>VLOOKUP($B86,[1]VysledkyDoplneni!$C$7:$T$126,3,0)</f>
        <v>14</v>
      </c>
      <c r="E86" s="9">
        <f>VLOOKUP($B86,[1]VysledkyDoplneni!$C$7:$T$126,4,0)</f>
        <v>18</v>
      </c>
      <c r="F86" s="9">
        <f>VLOOKUP($B86,[1]VysledkyDoplneni!$C$7:$T$126,5,0)</f>
        <v>19</v>
      </c>
      <c r="G86" s="9">
        <f>VLOOKUP($B86,[1]VysledkyDoplneni!$C$7:$T$126,6,0)</f>
        <v>17</v>
      </c>
      <c r="H86" s="9">
        <f>VLOOKUP($B86,[1]VysledkyDoplneni!$C$7:$T$126,7,0)</f>
        <v>16</v>
      </c>
      <c r="I86" s="9">
        <f>VLOOKUP($B86,[1]VysledkyDoplneni!$C$7:$T$126,8,0)</f>
        <v>13</v>
      </c>
      <c r="J86" s="9">
        <f>VLOOKUP($B86,[1]VysledkyDoplneni!$C$7:$T$126,9,0)</f>
        <v>0</v>
      </c>
      <c r="K86" s="9">
        <f>VLOOKUP($B86,[1]VysledkyDoplneni!$C$7:$T$126,10,0)</f>
        <v>0</v>
      </c>
      <c r="L86" s="9">
        <f>VLOOKUP($B86,[1]VysledkyDoplneni!$C$7:$T$126,11,0)</f>
        <v>0</v>
      </c>
      <c r="M86" s="9">
        <f>VLOOKUP($B86,[1]VysledkyDoplneni!$C$7:$T$126,12,0)</f>
        <v>0</v>
      </c>
      <c r="N86" s="9">
        <f>VLOOKUP($B86,[1]VysledkyDoplneni!$C$7:$T$126,13,0)</f>
        <v>0</v>
      </c>
      <c r="O86" s="9">
        <f>VLOOKUP($B86,[1]VysledkyDoplneni!$C$7:$T$126,14,0)</f>
        <v>0</v>
      </c>
      <c r="P86" s="9">
        <f>VLOOKUP($B86,[1]VysledkyDoplneni!$C$7:$T$126,15,0)</f>
        <v>0</v>
      </c>
      <c r="Q86" s="9">
        <f>VLOOKUP($B86,[1]VysledkyDoplneni!$C$7:$T$126,16,0)</f>
        <v>0</v>
      </c>
      <c r="R86" s="9">
        <f>VLOOKUP($B86,[1]VysledkyDoplneni!$C$7:$T$126,17,0)</f>
        <v>0</v>
      </c>
      <c r="S86" s="7">
        <f>VLOOKUP($B86,[1]VysledkyDoplneni!$C$7:$T$126,18,0)</f>
        <v>0</v>
      </c>
      <c r="T86" s="10"/>
      <c r="U86" s="11">
        <f t="shared" si="1"/>
        <v>97</v>
      </c>
      <c r="V86" s="12">
        <v>0.64666666666666661</v>
      </c>
    </row>
    <row r="87" spans="1:22" ht="20.25">
      <c r="A87" s="5">
        <v>7</v>
      </c>
      <c r="B87" s="6" t="str">
        <f>IF([1]Vstup!C85&lt;&gt;"",[1]Vstup!C85,"")</f>
        <v xml:space="preserve">Kubík Jindřich </v>
      </c>
      <c r="C87" s="7" t="str">
        <f>IF([1]Vstup!C85&lt;&gt;"",[1]Vstup!D85,"")</f>
        <v>V</v>
      </c>
      <c r="D87" s="8">
        <f>VLOOKUP($B87,[1]VysledkyDoplneni!$C$7:$T$126,3,0)</f>
        <v>13</v>
      </c>
      <c r="E87" s="9">
        <f>VLOOKUP($B87,[1]VysledkyDoplneni!$C$7:$T$126,4,0)</f>
        <v>15</v>
      </c>
      <c r="F87" s="9">
        <f>VLOOKUP($B87,[1]VysledkyDoplneni!$C$7:$T$126,5,0)</f>
        <v>17</v>
      </c>
      <c r="G87" s="9">
        <f>VLOOKUP($B87,[1]VysledkyDoplneni!$C$7:$T$126,6,0)</f>
        <v>16</v>
      </c>
      <c r="H87" s="9">
        <f>VLOOKUP($B87,[1]VysledkyDoplneni!$C$7:$T$126,7,0)</f>
        <v>16</v>
      </c>
      <c r="I87" s="9">
        <f>VLOOKUP($B87,[1]VysledkyDoplneni!$C$7:$T$126,8,0)</f>
        <v>19</v>
      </c>
      <c r="J87" s="9">
        <f>VLOOKUP($B87,[1]VysledkyDoplneni!$C$7:$T$126,9,0)</f>
        <v>0</v>
      </c>
      <c r="K87" s="9">
        <f>VLOOKUP($B87,[1]VysledkyDoplneni!$C$7:$T$126,10,0)</f>
        <v>0</v>
      </c>
      <c r="L87" s="9">
        <f>VLOOKUP($B87,[1]VysledkyDoplneni!$C$7:$T$126,11,0)</f>
        <v>0</v>
      </c>
      <c r="M87" s="9">
        <f>VLOOKUP($B87,[1]VysledkyDoplneni!$C$7:$T$126,12,0)</f>
        <v>0</v>
      </c>
      <c r="N87" s="9">
        <f>VLOOKUP($B87,[1]VysledkyDoplneni!$C$7:$T$126,13,0)</f>
        <v>0</v>
      </c>
      <c r="O87" s="9">
        <f>VLOOKUP($B87,[1]VysledkyDoplneni!$C$7:$T$126,14,0)</f>
        <v>0</v>
      </c>
      <c r="P87" s="9">
        <f>VLOOKUP($B87,[1]VysledkyDoplneni!$C$7:$T$126,15,0)</f>
        <v>0</v>
      </c>
      <c r="Q87" s="9">
        <f>VLOOKUP($B87,[1]VysledkyDoplneni!$C$7:$T$126,16,0)</f>
        <v>0</v>
      </c>
      <c r="R87" s="9">
        <f>VLOOKUP($B87,[1]VysledkyDoplneni!$C$7:$T$126,17,0)</f>
        <v>0</v>
      </c>
      <c r="S87" s="7">
        <f>VLOOKUP($B87,[1]VysledkyDoplneni!$C$7:$T$126,18,0)</f>
        <v>0</v>
      </c>
      <c r="T87" s="10"/>
      <c r="U87" s="11">
        <f t="shared" si="1"/>
        <v>96</v>
      </c>
      <c r="V87" s="12">
        <v>0.64</v>
      </c>
    </row>
    <row r="88" spans="1:22" ht="20.25">
      <c r="A88" s="5">
        <v>8</v>
      </c>
      <c r="B88" s="6" t="str">
        <f>IF([1]Vstup!C9&lt;&gt;"",[1]Vstup!C9,"")</f>
        <v>Gemeiner Ludwig</v>
      </c>
      <c r="C88" s="7" t="str">
        <f>IF([1]Vstup!C9&lt;&gt;"",[1]Vstup!D9,"")</f>
        <v>V</v>
      </c>
      <c r="D88" s="8">
        <f>VLOOKUP($B88,[1]VysledkyDoplneni!$C$7:$T$126,3,0)</f>
        <v>15</v>
      </c>
      <c r="E88" s="9">
        <f>VLOOKUP($B88,[1]VysledkyDoplneni!$C$7:$T$126,4,0)</f>
        <v>15</v>
      </c>
      <c r="F88" s="9">
        <f>VLOOKUP($B88,[1]VysledkyDoplneni!$C$7:$T$126,5,0)</f>
        <v>13</v>
      </c>
      <c r="G88" s="9">
        <f>VLOOKUP($B88,[1]VysledkyDoplneni!$C$7:$T$126,6,0)</f>
        <v>18</v>
      </c>
      <c r="H88" s="9">
        <f>VLOOKUP($B88,[1]VysledkyDoplneni!$C$7:$T$126,7,0)</f>
        <v>17</v>
      </c>
      <c r="I88" s="9">
        <f>VLOOKUP($B88,[1]VysledkyDoplneni!$C$7:$T$126,8,0)</f>
        <v>16</v>
      </c>
      <c r="J88" s="9">
        <f>VLOOKUP($B88,[1]VysledkyDoplneni!$C$7:$T$126,9,0)</f>
        <v>0</v>
      </c>
      <c r="K88" s="9">
        <f>VLOOKUP($B88,[1]VysledkyDoplneni!$C$7:$T$126,10,0)</f>
        <v>0</v>
      </c>
      <c r="L88" s="9">
        <f>VLOOKUP($B88,[1]VysledkyDoplneni!$C$7:$T$126,11,0)</f>
        <v>0</v>
      </c>
      <c r="M88" s="9">
        <f>VLOOKUP($B88,[1]VysledkyDoplneni!$C$7:$T$126,12,0)</f>
        <v>0</v>
      </c>
      <c r="N88" s="9">
        <f>VLOOKUP($B88,[1]VysledkyDoplneni!$C$7:$T$126,13,0)</f>
        <v>0</v>
      </c>
      <c r="O88" s="9">
        <f>VLOOKUP($B88,[1]VysledkyDoplneni!$C$7:$T$126,14,0)</f>
        <v>0</v>
      </c>
      <c r="P88" s="9">
        <f>VLOOKUP($B88,[1]VysledkyDoplneni!$C$7:$T$126,15,0)</f>
        <v>0</v>
      </c>
      <c r="Q88" s="9">
        <f>VLOOKUP($B88,[1]VysledkyDoplneni!$C$7:$T$126,16,0)</f>
        <v>0</v>
      </c>
      <c r="R88" s="9">
        <f>VLOOKUP($B88,[1]VysledkyDoplneni!$C$7:$T$126,17,0)</f>
        <v>0</v>
      </c>
      <c r="S88" s="7">
        <f>VLOOKUP($B88,[1]VysledkyDoplneni!$C$7:$T$126,18,0)</f>
        <v>0</v>
      </c>
      <c r="T88" s="10"/>
      <c r="U88" s="11">
        <f t="shared" si="1"/>
        <v>94</v>
      </c>
      <c r="V88" s="12">
        <v>0.62666666666666671</v>
      </c>
    </row>
    <row r="89" spans="1:22" ht="20.25">
      <c r="A89" s="5">
        <v>9</v>
      </c>
      <c r="B89" s="6" t="str">
        <f>IF([1]Vstup!C27&lt;&gt;"",[1]Vstup!C27,"")</f>
        <v>Hnilička Milan</v>
      </c>
      <c r="C89" s="7" t="str">
        <f>IF([1]Vstup!C27&lt;&gt;"",[1]Vstup!D27,"")</f>
        <v>V</v>
      </c>
      <c r="D89" s="8">
        <f>VLOOKUP($B89,[1]VysledkyDoplneni!$C$7:$T$126,3,0)</f>
        <v>16</v>
      </c>
      <c r="E89" s="9">
        <f>VLOOKUP($B89,[1]VysledkyDoplneni!$C$7:$T$126,4,0)</f>
        <v>10</v>
      </c>
      <c r="F89" s="9">
        <f>VLOOKUP($B89,[1]VysledkyDoplneni!$C$7:$T$126,5,0)</f>
        <v>15</v>
      </c>
      <c r="G89" s="9">
        <f>VLOOKUP($B89,[1]VysledkyDoplneni!$C$7:$T$126,6,0)</f>
        <v>17</v>
      </c>
      <c r="H89" s="9">
        <f>VLOOKUP($B89,[1]VysledkyDoplneni!$C$7:$T$126,7,0)</f>
        <v>18</v>
      </c>
      <c r="I89" s="9">
        <f>VLOOKUP($B89,[1]VysledkyDoplneni!$C$7:$T$126,8,0)</f>
        <v>18</v>
      </c>
      <c r="J89" s="9">
        <f>VLOOKUP($B89,[1]VysledkyDoplneni!$C$7:$T$126,9,0)</f>
        <v>0</v>
      </c>
      <c r="K89" s="9">
        <f>VLOOKUP($B89,[1]VysledkyDoplneni!$C$7:$T$126,10,0)</f>
        <v>0</v>
      </c>
      <c r="L89" s="9">
        <f>VLOOKUP($B89,[1]VysledkyDoplneni!$C$7:$T$126,11,0)</f>
        <v>0</v>
      </c>
      <c r="M89" s="9">
        <f>VLOOKUP($B89,[1]VysledkyDoplneni!$C$7:$T$126,12,0)</f>
        <v>0</v>
      </c>
      <c r="N89" s="9">
        <f>VLOOKUP($B89,[1]VysledkyDoplneni!$C$7:$T$126,13,0)</f>
        <v>0</v>
      </c>
      <c r="O89" s="9">
        <f>VLOOKUP($B89,[1]VysledkyDoplneni!$C$7:$T$126,14,0)</f>
        <v>0</v>
      </c>
      <c r="P89" s="9">
        <f>VLOOKUP($B89,[1]VysledkyDoplneni!$C$7:$T$126,15,0)</f>
        <v>0</v>
      </c>
      <c r="Q89" s="9">
        <f>VLOOKUP($B89,[1]VysledkyDoplneni!$C$7:$T$126,16,0)</f>
        <v>0</v>
      </c>
      <c r="R89" s="9">
        <f>VLOOKUP($B89,[1]VysledkyDoplneni!$C$7:$T$126,17,0)</f>
        <v>0</v>
      </c>
      <c r="S89" s="7">
        <f>VLOOKUP($B89,[1]VysledkyDoplneni!$C$7:$T$126,18,0)</f>
        <v>0</v>
      </c>
      <c r="T89" s="10"/>
      <c r="U89" s="11">
        <f t="shared" si="1"/>
        <v>94</v>
      </c>
      <c r="V89" s="12">
        <v>0.62666666666666671</v>
      </c>
    </row>
    <row r="90" spans="1:22" ht="20.25">
      <c r="A90" s="5">
        <v>10</v>
      </c>
      <c r="B90" s="6" t="str">
        <f>IF([1]Vstup!C56&lt;&gt;"",[1]Vstup!C56,"")</f>
        <v>Tóth Ladislav</v>
      </c>
      <c r="C90" s="7" t="str">
        <f>IF([1]Vstup!C56&lt;&gt;"",[1]Vstup!D56,"")</f>
        <v>V</v>
      </c>
      <c r="D90" s="8">
        <f>VLOOKUP($B90,[1]VysledkyDoplneni!$C$7:$T$126,3,0)</f>
        <v>13</v>
      </c>
      <c r="E90" s="9">
        <f>VLOOKUP($B90,[1]VysledkyDoplneni!$C$7:$T$126,4,0)</f>
        <v>19</v>
      </c>
      <c r="F90" s="9">
        <f>VLOOKUP($B90,[1]VysledkyDoplneni!$C$7:$T$126,5,0)</f>
        <v>17</v>
      </c>
      <c r="G90" s="9">
        <f>VLOOKUP($B90,[1]VysledkyDoplneni!$C$7:$T$126,6,0)</f>
        <v>15</v>
      </c>
      <c r="H90" s="9">
        <f>VLOOKUP($B90,[1]VysledkyDoplneni!$C$7:$T$126,7,0)</f>
        <v>14</v>
      </c>
      <c r="I90" s="9">
        <f>VLOOKUP($B90,[1]VysledkyDoplneni!$C$7:$T$126,8,0)</f>
        <v>16</v>
      </c>
      <c r="J90" s="9">
        <f>VLOOKUP($B90,[1]VysledkyDoplneni!$C$7:$T$126,9,0)</f>
        <v>0</v>
      </c>
      <c r="K90" s="9">
        <f>VLOOKUP($B90,[1]VysledkyDoplneni!$C$7:$T$126,10,0)</f>
        <v>0</v>
      </c>
      <c r="L90" s="9">
        <f>VLOOKUP($B90,[1]VysledkyDoplneni!$C$7:$T$126,11,0)</f>
        <v>0</v>
      </c>
      <c r="M90" s="9">
        <f>VLOOKUP($B90,[1]VysledkyDoplneni!$C$7:$T$126,12,0)</f>
        <v>0</v>
      </c>
      <c r="N90" s="9">
        <f>VLOOKUP($B90,[1]VysledkyDoplneni!$C$7:$T$126,13,0)</f>
        <v>0</v>
      </c>
      <c r="O90" s="9">
        <f>VLOOKUP($B90,[1]VysledkyDoplneni!$C$7:$T$126,14,0)</f>
        <v>0</v>
      </c>
      <c r="P90" s="9">
        <f>VLOOKUP($B90,[1]VysledkyDoplneni!$C$7:$T$126,15,0)</f>
        <v>0</v>
      </c>
      <c r="Q90" s="9">
        <f>VLOOKUP($B90,[1]VysledkyDoplneni!$C$7:$T$126,16,0)</f>
        <v>0</v>
      </c>
      <c r="R90" s="9">
        <f>VLOOKUP($B90,[1]VysledkyDoplneni!$C$7:$T$126,17,0)</f>
        <v>0</v>
      </c>
      <c r="S90" s="7">
        <f>VLOOKUP($B90,[1]VysledkyDoplneni!$C$7:$T$126,18,0)</f>
        <v>0</v>
      </c>
      <c r="T90" s="10"/>
      <c r="U90" s="11">
        <f t="shared" si="1"/>
        <v>94</v>
      </c>
      <c r="V90" s="12">
        <v>0.62666666666666671</v>
      </c>
    </row>
    <row r="91" spans="1:22" ht="20.25">
      <c r="A91" s="5">
        <v>11</v>
      </c>
      <c r="B91" s="6" t="str">
        <f>IF([1]Vstup!C36&lt;&gt;"",[1]Vstup!C36,"")</f>
        <v>Brouček Ladislav</v>
      </c>
      <c r="C91" s="7" t="str">
        <f>IF([1]Vstup!C36&lt;&gt;"",[1]Vstup!D36,"")</f>
        <v>V</v>
      </c>
      <c r="D91" s="8">
        <f>VLOOKUP($B91,[1]VysledkyDoplneni!$C$7:$T$126,3,0)</f>
        <v>18</v>
      </c>
      <c r="E91" s="9">
        <f>VLOOKUP($B91,[1]VysledkyDoplneni!$C$7:$T$126,4,0)</f>
        <v>15</v>
      </c>
      <c r="F91" s="9">
        <f>VLOOKUP($B91,[1]VysledkyDoplneni!$C$7:$T$126,5,0)</f>
        <v>11</v>
      </c>
      <c r="G91" s="9">
        <f>VLOOKUP($B91,[1]VysledkyDoplneni!$C$7:$T$126,6,0)</f>
        <v>13</v>
      </c>
      <c r="H91" s="9">
        <f>VLOOKUP($B91,[1]VysledkyDoplneni!$C$7:$T$126,7,0)</f>
        <v>16</v>
      </c>
      <c r="I91" s="9">
        <f>VLOOKUP($B91,[1]VysledkyDoplneni!$C$7:$T$126,8,0)</f>
        <v>19</v>
      </c>
      <c r="J91" s="9">
        <f>VLOOKUP($B91,[1]VysledkyDoplneni!$C$7:$T$126,9,0)</f>
        <v>0</v>
      </c>
      <c r="K91" s="9">
        <f>VLOOKUP($B91,[1]VysledkyDoplneni!$C$7:$T$126,10,0)</f>
        <v>0</v>
      </c>
      <c r="L91" s="9">
        <f>VLOOKUP($B91,[1]VysledkyDoplneni!$C$7:$T$126,11,0)</f>
        <v>0</v>
      </c>
      <c r="M91" s="9">
        <f>VLOOKUP($B91,[1]VysledkyDoplneni!$C$7:$T$126,12,0)</f>
        <v>0</v>
      </c>
      <c r="N91" s="9">
        <f>VLOOKUP($B91,[1]VysledkyDoplneni!$C$7:$T$126,13,0)</f>
        <v>0</v>
      </c>
      <c r="O91" s="9">
        <f>VLOOKUP($B91,[1]VysledkyDoplneni!$C$7:$T$126,14,0)</f>
        <v>0</v>
      </c>
      <c r="P91" s="9">
        <f>VLOOKUP($B91,[1]VysledkyDoplneni!$C$7:$T$126,15,0)</f>
        <v>0</v>
      </c>
      <c r="Q91" s="9">
        <f>VLOOKUP($B91,[1]VysledkyDoplneni!$C$7:$T$126,16,0)</f>
        <v>0</v>
      </c>
      <c r="R91" s="9">
        <f>VLOOKUP($B91,[1]VysledkyDoplneni!$C$7:$T$126,17,0)</f>
        <v>0</v>
      </c>
      <c r="S91" s="7">
        <f>VLOOKUP($B91,[1]VysledkyDoplneni!$C$7:$T$126,18,0)</f>
        <v>0</v>
      </c>
      <c r="T91" s="10"/>
      <c r="U91" s="11">
        <f t="shared" si="1"/>
        <v>92</v>
      </c>
      <c r="V91" s="12">
        <v>0.61333333333333329</v>
      </c>
    </row>
    <row r="92" spans="1:22" ht="20.25">
      <c r="A92" s="5">
        <v>12</v>
      </c>
      <c r="B92" s="6" t="str">
        <f>IF([1]Vstup!C52&lt;&gt;"",[1]Vstup!C52,"")</f>
        <v>Neuvirt Václav</v>
      </c>
      <c r="C92" s="7" t="str">
        <f>IF([1]Vstup!C52&lt;&gt;"",[1]Vstup!D52,"")</f>
        <v>V</v>
      </c>
      <c r="D92" s="8">
        <f>VLOOKUP($B92,[1]VysledkyDoplneni!$C$7:$T$126,3,0)</f>
        <v>17</v>
      </c>
      <c r="E92" s="9">
        <f>VLOOKUP($B92,[1]VysledkyDoplneni!$C$7:$T$126,4,0)</f>
        <v>11</v>
      </c>
      <c r="F92" s="9">
        <f>VLOOKUP($B92,[1]VysledkyDoplneni!$C$7:$T$126,5,0)</f>
        <v>13</v>
      </c>
      <c r="G92" s="9">
        <f>VLOOKUP($B92,[1]VysledkyDoplneni!$C$7:$T$126,6,0)</f>
        <v>19</v>
      </c>
      <c r="H92" s="9">
        <f>VLOOKUP($B92,[1]VysledkyDoplneni!$C$7:$T$126,7,0)</f>
        <v>13</v>
      </c>
      <c r="I92" s="9">
        <f>VLOOKUP($B92,[1]VysledkyDoplneni!$C$7:$T$126,8,0)</f>
        <v>17</v>
      </c>
      <c r="J92" s="9">
        <f>VLOOKUP($B92,[1]VysledkyDoplneni!$C$7:$T$126,9,0)</f>
        <v>0</v>
      </c>
      <c r="K92" s="9">
        <f>VLOOKUP($B92,[1]VysledkyDoplneni!$C$7:$T$126,10,0)</f>
        <v>0</v>
      </c>
      <c r="L92" s="9">
        <f>VLOOKUP($B92,[1]VysledkyDoplneni!$C$7:$T$126,11,0)</f>
        <v>0</v>
      </c>
      <c r="M92" s="9">
        <f>VLOOKUP($B92,[1]VysledkyDoplneni!$C$7:$T$126,12,0)</f>
        <v>0</v>
      </c>
      <c r="N92" s="9">
        <f>VLOOKUP($B92,[1]VysledkyDoplneni!$C$7:$T$126,13,0)</f>
        <v>0</v>
      </c>
      <c r="O92" s="9">
        <f>VLOOKUP($B92,[1]VysledkyDoplneni!$C$7:$T$126,14,0)</f>
        <v>0</v>
      </c>
      <c r="P92" s="9">
        <f>VLOOKUP($B92,[1]VysledkyDoplneni!$C$7:$T$126,15,0)</f>
        <v>0</v>
      </c>
      <c r="Q92" s="9">
        <f>VLOOKUP($B92,[1]VysledkyDoplneni!$C$7:$T$126,16,0)</f>
        <v>0</v>
      </c>
      <c r="R92" s="9">
        <f>VLOOKUP($B92,[1]VysledkyDoplneni!$C$7:$T$126,17,0)</f>
        <v>0</v>
      </c>
      <c r="S92" s="7">
        <f>VLOOKUP($B92,[1]VysledkyDoplneni!$C$7:$T$126,18,0)</f>
        <v>0</v>
      </c>
      <c r="T92" s="10"/>
      <c r="U92" s="11">
        <f t="shared" si="1"/>
        <v>90</v>
      </c>
      <c r="V92" s="12">
        <v>0.6</v>
      </c>
    </row>
    <row r="93" spans="1:22" ht="20.25">
      <c r="A93" s="5">
        <v>13</v>
      </c>
      <c r="B93" s="6" t="str">
        <f>IF([1]Vstup!C53&lt;&gt;"",[1]Vstup!C53,"")</f>
        <v>Staněk Jan</v>
      </c>
      <c r="C93" s="7" t="str">
        <f>IF([1]Vstup!C53&lt;&gt;"",[1]Vstup!D53,"")</f>
        <v>V</v>
      </c>
      <c r="D93" s="8">
        <f>VLOOKUP($B93,[1]VysledkyDoplneni!$C$7:$T$126,3,0)</f>
        <v>19</v>
      </c>
      <c r="E93" s="9">
        <f>VLOOKUP($B93,[1]VysledkyDoplneni!$C$7:$T$126,4,0)</f>
        <v>12</v>
      </c>
      <c r="F93" s="9">
        <f>VLOOKUP($B93,[1]VysledkyDoplneni!$C$7:$T$126,5,0)</f>
        <v>15</v>
      </c>
      <c r="G93" s="9">
        <f>VLOOKUP($B93,[1]VysledkyDoplneni!$C$7:$T$126,6,0)</f>
        <v>10</v>
      </c>
      <c r="H93" s="9">
        <f>VLOOKUP($B93,[1]VysledkyDoplneni!$C$7:$T$126,7,0)</f>
        <v>16</v>
      </c>
      <c r="I93" s="9">
        <f>VLOOKUP($B93,[1]VysledkyDoplneni!$C$7:$T$126,8,0)</f>
        <v>17</v>
      </c>
      <c r="J93" s="9">
        <f>VLOOKUP($B93,[1]VysledkyDoplneni!$C$7:$T$126,9,0)</f>
        <v>0</v>
      </c>
      <c r="K93" s="9">
        <f>VLOOKUP($B93,[1]VysledkyDoplneni!$C$7:$T$126,10,0)</f>
        <v>0</v>
      </c>
      <c r="L93" s="9">
        <f>VLOOKUP($B93,[1]VysledkyDoplneni!$C$7:$T$126,11,0)</f>
        <v>0</v>
      </c>
      <c r="M93" s="9">
        <f>VLOOKUP($B93,[1]VysledkyDoplneni!$C$7:$T$126,12,0)</f>
        <v>0</v>
      </c>
      <c r="N93" s="9">
        <f>VLOOKUP($B93,[1]VysledkyDoplneni!$C$7:$T$126,13,0)</f>
        <v>0</v>
      </c>
      <c r="O93" s="9">
        <f>VLOOKUP($B93,[1]VysledkyDoplneni!$C$7:$T$126,14,0)</f>
        <v>0</v>
      </c>
      <c r="P93" s="9">
        <f>VLOOKUP($B93,[1]VysledkyDoplneni!$C$7:$T$126,15,0)</f>
        <v>0</v>
      </c>
      <c r="Q93" s="9">
        <f>VLOOKUP($B93,[1]VysledkyDoplneni!$C$7:$T$126,16,0)</f>
        <v>0</v>
      </c>
      <c r="R93" s="9">
        <f>VLOOKUP($B93,[1]VysledkyDoplneni!$C$7:$T$126,17,0)</f>
        <v>0</v>
      </c>
      <c r="S93" s="7">
        <f>VLOOKUP($B93,[1]VysledkyDoplneni!$C$7:$T$126,18,0)</f>
        <v>0</v>
      </c>
      <c r="T93" s="10"/>
      <c r="U93" s="11">
        <f t="shared" si="1"/>
        <v>89</v>
      </c>
      <c r="V93" s="12">
        <v>0.59333333333333338</v>
      </c>
    </row>
    <row r="94" spans="1:22" ht="20.25">
      <c r="A94" s="5">
        <v>14</v>
      </c>
      <c r="B94" s="6" t="str">
        <f>IF([1]Vstup!C28&lt;&gt;"",[1]Vstup!C28,"")</f>
        <v>Jelínek Jiří</v>
      </c>
      <c r="C94" s="7" t="str">
        <f>IF([1]Vstup!C28&lt;&gt;"",[1]Vstup!D28,"")</f>
        <v>V</v>
      </c>
      <c r="D94" s="8">
        <f>VLOOKUP($B94,[1]VysledkyDoplneni!$C$7:$T$126,3,0)</f>
        <v>14</v>
      </c>
      <c r="E94" s="9">
        <f>VLOOKUP($B94,[1]VysledkyDoplneni!$C$7:$T$126,4,0)</f>
        <v>8</v>
      </c>
      <c r="F94" s="9">
        <f>VLOOKUP($B94,[1]VysledkyDoplneni!$C$7:$T$126,5,0)</f>
        <v>16</v>
      </c>
      <c r="G94" s="9">
        <f>VLOOKUP($B94,[1]VysledkyDoplneni!$C$7:$T$126,6,0)</f>
        <v>15</v>
      </c>
      <c r="H94" s="9">
        <f>VLOOKUP($B94,[1]VysledkyDoplneni!$C$7:$T$126,7,0)</f>
        <v>15</v>
      </c>
      <c r="I94" s="9">
        <f>VLOOKUP($B94,[1]VysledkyDoplneni!$C$7:$T$126,8,0)</f>
        <v>18</v>
      </c>
      <c r="J94" s="9">
        <f>VLOOKUP($B94,[1]VysledkyDoplneni!$C$7:$T$126,9,0)</f>
        <v>0</v>
      </c>
      <c r="K94" s="9">
        <f>VLOOKUP($B94,[1]VysledkyDoplneni!$C$7:$T$126,10,0)</f>
        <v>0</v>
      </c>
      <c r="L94" s="9">
        <f>VLOOKUP($B94,[1]VysledkyDoplneni!$C$7:$T$126,11,0)</f>
        <v>0</v>
      </c>
      <c r="M94" s="9">
        <f>VLOOKUP($B94,[1]VysledkyDoplneni!$C$7:$T$126,12,0)</f>
        <v>0</v>
      </c>
      <c r="N94" s="9">
        <f>VLOOKUP($B94,[1]VysledkyDoplneni!$C$7:$T$126,13,0)</f>
        <v>0</v>
      </c>
      <c r="O94" s="9">
        <f>VLOOKUP($B94,[1]VysledkyDoplneni!$C$7:$T$126,14,0)</f>
        <v>0</v>
      </c>
      <c r="P94" s="9">
        <f>VLOOKUP($B94,[1]VysledkyDoplneni!$C$7:$T$126,15,0)</f>
        <v>0</v>
      </c>
      <c r="Q94" s="9">
        <f>VLOOKUP($B94,[1]VysledkyDoplneni!$C$7:$T$126,16,0)</f>
        <v>0</v>
      </c>
      <c r="R94" s="9">
        <f>VLOOKUP($B94,[1]VysledkyDoplneni!$C$7:$T$126,17,0)</f>
        <v>0</v>
      </c>
      <c r="S94" s="7">
        <f>VLOOKUP($B94,[1]VysledkyDoplneni!$C$7:$T$126,18,0)</f>
        <v>0</v>
      </c>
      <c r="T94" s="10"/>
      <c r="U94" s="11">
        <f t="shared" si="1"/>
        <v>86</v>
      </c>
      <c r="V94" s="12">
        <v>0.57333333333333336</v>
      </c>
    </row>
    <row r="95" spans="1:22" ht="20.25">
      <c r="A95" s="5">
        <v>15</v>
      </c>
      <c r="B95" s="6" t="str">
        <f>IF([1]Vstup!C87&lt;&gt;"",[1]Vstup!C87,"")</f>
        <v>Ulrych Jiří</v>
      </c>
      <c r="C95" s="7" t="str">
        <f>IF([1]Vstup!C87&lt;&gt;"",[1]Vstup!D87,"")</f>
        <v>V</v>
      </c>
      <c r="D95" s="8">
        <f>VLOOKUP($B95,[1]VysledkyDoplneni!$C$7:$T$126,3,0)</f>
        <v>10</v>
      </c>
      <c r="E95" s="9">
        <f>VLOOKUP($B95,[1]VysledkyDoplneni!$C$7:$T$126,4,0)</f>
        <v>13</v>
      </c>
      <c r="F95" s="9">
        <f>VLOOKUP($B95,[1]VysledkyDoplneni!$C$7:$T$126,5,0)</f>
        <v>9</v>
      </c>
      <c r="G95" s="9">
        <f>VLOOKUP($B95,[1]VysledkyDoplneni!$C$7:$T$126,6,0)</f>
        <v>13</v>
      </c>
      <c r="H95" s="9">
        <f>VLOOKUP($B95,[1]VysledkyDoplneni!$C$7:$T$126,7,0)</f>
        <v>11</v>
      </c>
      <c r="I95" s="9">
        <f>VLOOKUP($B95,[1]VysledkyDoplneni!$C$7:$T$126,8,0)</f>
        <v>14</v>
      </c>
      <c r="J95" s="9">
        <f>VLOOKUP($B95,[1]VysledkyDoplneni!$C$7:$T$126,9,0)</f>
        <v>0</v>
      </c>
      <c r="K95" s="9">
        <f>VLOOKUP($B95,[1]VysledkyDoplneni!$C$7:$T$126,10,0)</f>
        <v>0</v>
      </c>
      <c r="L95" s="9">
        <f>VLOOKUP($B95,[1]VysledkyDoplneni!$C$7:$T$126,11,0)</f>
        <v>0</v>
      </c>
      <c r="M95" s="9">
        <f>VLOOKUP($B95,[1]VysledkyDoplneni!$C$7:$T$126,12,0)</f>
        <v>0</v>
      </c>
      <c r="N95" s="9">
        <f>VLOOKUP($B95,[1]VysledkyDoplneni!$C$7:$T$126,13,0)</f>
        <v>0</v>
      </c>
      <c r="O95" s="9">
        <f>VLOOKUP($B95,[1]VysledkyDoplneni!$C$7:$T$126,14,0)</f>
        <v>0</v>
      </c>
      <c r="P95" s="9">
        <f>VLOOKUP($B95,[1]VysledkyDoplneni!$C$7:$T$126,15,0)</f>
        <v>0</v>
      </c>
      <c r="Q95" s="9">
        <f>VLOOKUP($B95,[1]VysledkyDoplneni!$C$7:$T$126,16,0)</f>
        <v>0</v>
      </c>
      <c r="R95" s="9">
        <f>VLOOKUP($B95,[1]VysledkyDoplneni!$C$7:$T$126,17,0)</f>
        <v>0</v>
      </c>
      <c r="S95" s="7">
        <f>VLOOKUP($B95,[1]VysledkyDoplneni!$C$7:$T$126,18,0)</f>
        <v>0</v>
      </c>
      <c r="T95" s="10"/>
      <c r="U95" s="11">
        <f t="shared" si="1"/>
        <v>70</v>
      </c>
      <c r="V95" s="12">
        <v>0.46666666666666667</v>
      </c>
    </row>
    <row r="96" spans="1:22" ht="20.25">
      <c r="A96" s="5">
        <v>16</v>
      </c>
      <c r="B96" s="6" t="str">
        <f>IF([1]Vstup!C13&lt;&gt;"",[1]Vstup!C13,"")</f>
        <v>Ryšavý Miroslav</v>
      </c>
      <c r="C96" s="7" t="str">
        <f>IF([1]Vstup!C13&lt;&gt;"",[1]Vstup!D13,"")</f>
        <v>V</v>
      </c>
      <c r="D96" s="8">
        <f>VLOOKUP($B96,[1]VysledkyDoplneni!$C$7:$T$126,3,0)</f>
        <v>10</v>
      </c>
      <c r="E96" s="9">
        <f>VLOOKUP($B96,[1]VysledkyDoplneni!$C$7:$T$126,4,0)</f>
        <v>7</v>
      </c>
      <c r="F96" s="9">
        <f>VLOOKUP($B96,[1]VysledkyDoplneni!$C$7:$T$126,5,0)</f>
        <v>9</v>
      </c>
      <c r="G96" s="9">
        <f>VLOOKUP($B96,[1]VysledkyDoplneni!$C$7:$T$126,6,0)</f>
        <v>12</v>
      </c>
      <c r="H96" s="9">
        <f>VLOOKUP($B96,[1]VysledkyDoplneni!$C$7:$T$126,7,0)</f>
        <v>14</v>
      </c>
      <c r="I96" s="9">
        <f>VLOOKUP($B96,[1]VysledkyDoplneni!$C$7:$T$126,8,0)</f>
        <v>15</v>
      </c>
      <c r="J96" s="9">
        <f>VLOOKUP($B96,[1]VysledkyDoplneni!$C$7:$T$126,9,0)</f>
        <v>0</v>
      </c>
      <c r="K96" s="9">
        <f>VLOOKUP($B96,[1]VysledkyDoplneni!$C$7:$T$126,10,0)</f>
        <v>0</v>
      </c>
      <c r="L96" s="9">
        <f>VLOOKUP($B96,[1]VysledkyDoplneni!$C$7:$T$126,11,0)</f>
        <v>0</v>
      </c>
      <c r="M96" s="9">
        <f>VLOOKUP($B96,[1]VysledkyDoplneni!$C$7:$T$126,12,0)</f>
        <v>0</v>
      </c>
      <c r="N96" s="9">
        <f>VLOOKUP($B96,[1]VysledkyDoplneni!$C$7:$T$126,13,0)</f>
        <v>0</v>
      </c>
      <c r="O96" s="9">
        <f>VLOOKUP($B96,[1]VysledkyDoplneni!$C$7:$T$126,14,0)</f>
        <v>0</v>
      </c>
      <c r="P96" s="9">
        <f>VLOOKUP($B96,[1]VysledkyDoplneni!$C$7:$T$126,15,0)</f>
        <v>0</v>
      </c>
      <c r="Q96" s="9">
        <f>VLOOKUP($B96,[1]VysledkyDoplneni!$C$7:$T$126,16,0)</f>
        <v>0</v>
      </c>
      <c r="R96" s="9">
        <f>VLOOKUP($B96,[1]VysledkyDoplneni!$C$7:$T$126,17,0)</f>
        <v>0</v>
      </c>
      <c r="S96" s="7">
        <f>VLOOKUP($B96,[1]VysledkyDoplneni!$C$7:$T$126,18,0)</f>
        <v>0</v>
      </c>
      <c r="T96" s="10"/>
      <c r="U96" s="11">
        <f t="shared" si="1"/>
        <v>67</v>
      </c>
      <c r="V96" s="12">
        <v>0.44666666666666666</v>
      </c>
    </row>
  </sheetData>
  <mergeCells count="25">
    <mergeCell ref="J6:J7"/>
    <mergeCell ref="A1:V1"/>
    <mergeCell ref="A2:V2"/>
    <mergeCell ref="A4:V4"/>
    <mergeCell ref="A5:A7"/>
    <mergeCell ref="B5:B7"/>
    <mergeCell ref="C5:C7"/>
    <mergeCell ref="D5:S5"/>
    <mergeCell ref="T5:T7"/>
    <mergeCell ref="U5:V7"/>
    <mergeCell ref="D6:D7"/>
    <mergeCell ref="E6:E7"/>
    <mergeCell ref="F6:F7"/>
    <mergeCell ref="G6:G7"/>
    <mergeCell ref="H6:H7"/>
    <mergeCell ref="I6:I7"/>
    <mergeCell ref="Q6:Q7"/>
    <mergeCell ref="R6:R7"/>
    <mergeCell ref="S6:S7"/>
    <mergeCell ref="K6:K7"/>
    <mergeCell ref="L6:L7"/>
    <mergeCell ref="M6:M7"/>
    <mergeCell ref="N6:N7"/>
    <mergeCell ref="O6:O7"/>
    <mergeCell ref="P6:P7"/>
  </mergeCells>
  <conditionalFormatting sqref="D8:S96">
    <cfRule type="cellIs" dxfId="0" priority="1" stopIfTrue="1" operator="equal">
      <formula>50</formula>
    </cfRule>
  </conditionalFormatting>
  <pageMargins left="0.70866141732283472" right="0.70866141732283472" top="0.78740157480314965" bottom="0.78740157480314965" header="0.31496062992125984" footer="0.31496062992125984"/>
  <pageSetup paperSize="9" scale="75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Doma2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Doma2</dc:creator>
  <cp:lastModifiedBy>Doma2</cp:lastModifiedBy>
  <cp:lastPrinted>2013-09-01T17:37:13Z</cp:lastPrinted>
  <dcterms:created xsi:type="dcterms:W3CDTF">2013-09-01T17:21:39Z</dcterms:created>
  <dcterms:modified xsi:type="dcterms:W3CDTF">2013-09-01T17:37:18Z</dcterms:modified>
</cp:coreProperties>
</file>