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Lis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S31" i="1"/>
  <c r="K31"/>
  <c r="C31"/>
  <c r="B31"/>
  <c r="R31" s="1"/>
  <c r="O30"/>
  <c r="L30"/>
  <c r="G30"/>
  <c r="D30"/>
  <c r="C30"/>
  <c r="B30"/>
  <c r="R30" s="1"/>
  <c r="S29"/>
  <c r="K29"/>
  <c r="C29"/>
  <c r="B29"/>
  <c r="R29" s="1"/>
  <c r="O28"/>
  <c r="L28"/>
  <c r="G28"/>
  <c r="D28"/>
  <c r="C28"/>
  <c r="B28"/>
  <c r="R28" s="1"/>
  <c r="S27"/>
  <c r="K27"/>
  <c r="C27"/>
  <c r="B27"/>
  <c r="R27" s="1"/>
  <c r="O26"/>
  <c r="L26"/>
  <c r="G26"/>
  <c r="D26"/>
  <c r="C26"/>
  <c r="B26"/>
  <c r="R26" s="1"/>
  <c r="S25"/>
  <c r="K25"/>
  <c r="C25"/>
  <c r="B25"/>
  <c r="R25" s="1"/>
  <c r="O24"/>
  <c r="L24"/>
  <c r="G24"/>
  <c r="D24"/>
  <c r="C24"/>
  <c r="B24"/>
  <c r="R24" s="1"/>
  <c r="S23"/>
  <c r="K23"/>
  <c r="C23"/>
  <c r="B23"/>
  <c r="R23" s="1"/>
  <c r="O22"/>
  <c r="L22"/>
  <c r="G22"/>
  <c r="D22"/>
  <c r="C22"/>
  <c r="B22"/>
  <c r="R22" s="1"/>
  <c r="S21"/>
  <c r="K21"/>
  <c r="C21"/>
  <c r="B21"/>
  <c r="R21" s="1"/>
  <c r="O20"/>
  <c r="L20"/>
  <c r="G20"/>
  <c r="D20"/>
  <c r="C20"/>
  <c r="B20"/>
  <c r="R20" s="1"/>
  <c r="S19"/>
  <c r="K19"/>
  <c r="C19"/>
  <c r="B19"/>
  <c r="R19" s="1"/>
  <c r="O18"/>
  <c r="L18"/>
  <c r="G18"/>
  <c r="D18"/>
  <c r="C18"/>
  <c r="B18"/>
  <c r="R18" s="1"/>
  <c r="S17"/>
  <c r="K17"/>
  <c r="C17"/>
  <c r="B17"/>
  <c r="R17" s="1"/>
  <c r="O16"/>
  <c r="L16"/>
  <c r="G16"/>
  <c r="D16"/>
  <c r="C16"/>
  <c r="B16"/>
  <c r="R16" s="1"/>
  <c r="S15"/>
  <c r="K15"/>
  <c r="C15"/>
  <c r="B15"/>
  <c r="R15" s="1"/>
  <c r="O14"/>
  <c r="L14"/>
  <c r="G14"/>
  <c r="D14"/>
  <c r="C14"/>
  <c r="B14"/>
  <c r="R14" s="1"/>
  <c r="S13"/>
  <c r="K13"/>
  <c r="C13"/>
  <c r="B13"/>
  <c r="R13" s="1"/>
  <c r="O12"/>
  <c r="L12"/>
  <c r="G12"/>
  <c r="D12"/>
  <c r="C12"/>
  <c r="B12"/>
  <c r="R12" s="1"/>
  <c r="S11"/>
  <c r="K11"/>
  <c r="C11"/>
  <c r="B11"/>
  <c r="R11" s="1"/>
  <c r="O10"/>
  <c r="L10"/>
  <c r="G10"/>
  <c r="D10"/>
  <c r="C10"/>
  <c r="B10"/>
  <c r="R10" s="1"/>
  <c r="S9"/>
  <c r="K9"/>
  <c r="C9"/>
  <c r="B9"/>
  <c r="R9" s="1"/>
  <c r="O8"/>
  <c r="L8"/>
  <c r="G8"/>
  <c r="D8"/>
  <c r="C8"/>
  <c r="B8"/>
  <c r="R8" s="1"/>
  <c r="H11" l="1"/>
  <c r="H15"/>
  <c r="P15"/>
  <c r="H19"/>
  <c r="P19"/>
  <c r="H23"/>
  <c r="P23"/>
  <c r="H25"/>
  <c r="P25"/>
  <c r="H27"/>
  <c r="P27"/>
  <c r="H29"/>
  <c r="P29"/>
  <c r="H31"/>
  <c r="P31"/>
  <c r="K8"/>
  <c r="S8"/>
  <c r="G9"/>
  <c r="O9"/>
  <c r="K10"/>
  <c r="S10"/>
  <c r="G11"/>
  <c r="O11"/>
  <c r="K12"/>
  <c r="S12"/>
  <c r="G13"/>
  <c r="O13"/>
  <c r="K14"/>
  <c r="S14"/>
  <c r="G15"/>
  <c r="O15"/>
  <c r="K16"/>
  <c r="S16"/>
  <c r="G17"/>
  <c r="O17"/>
  <c r="K18"/>
  <c r="S18"/>
  <c r="G19"/>
  <c r="O19"/>
  <c r="K20"/>
  <c r="S20"/>
  <c r="G21"/>
  <c r="O21"/>
  <c r="K22"/>
  <c r="S22"/>
  <c r="G23"/>
  <c r="O23"/>
  <c r="K24"/>
  <c r="S24"/>
  <c r="G25"/>
  <c r="O25"/>
  <c r="K26"/>
  <c r="S26"/>
  <c r="G27"/>
  <c r="O27"/>
  <c r="K28"/>
  <c r="S28"/>
  <c r="G29"/>
  <c r="O29"/>
  <c r="K30"/>
  <c r="S30"/>
  <c r="G31"/>
  <c r="O31"/>
  <c r="H9"/>
  <c r="P9"/>
  <c r="P11"/>
  <c r="H13"/>
  <c r="P13"/>
  <c r="H17"/>
  <c r="P17"/>
  <c r="H21"/>
  <c r="P21"/>
  <c r="H8"/>
  <c r="P8"/>
  <c r="D9"/>
  <c r="L9"/>
  <c r="H10"/>
  <c r="P10"/>
  <c r="D11"/>
  <c r="L11"/>
  <c r="H12"/>
  <c r="P12"/>
  <c r="D13"/>
  <c r="L13"/>
  <c r="H14"/>
  <c r="P14"/>
  <c r="D15"/>
  <c r="L15"/>
  <c r="H16"/>
  <c r="P16"/>
  <c r="D17"/>
  <c r="L17"/>
  <c r="H18"/>
  <c r="P18"/>
  <c r="D19"/>
  <c r="L19"/>
  <c r="H20"/>
  <c r="P20"/>
  <c r="D21"/>
  <c r="L21"/>
  <c r="H22"/>
  <c r="P22"/>
  <c r="D23"/>
  <c r="L23"/>
  <c r="H24"/>
  <c r="P24"/>
  <c r="D25"/>
  <c r="L25"/>
  <c r="H26"/>
  <c r="P26"/>
  <c r="D27"/>
  <c r="L27"/>
  <c r="H28"/>
  <c r="P28"/>
  <c r="D29"/>
  <c r="L29"/>
  <c r="H30"/>
  <c r="P30"/>
  <c r="D31"/>
  <c r="L31"/>
  <c r="E8"/>
  <c r="I8"/>
  <c r="M8"/>
  <c r="Q8"/>
  <c r="E9"/>
  <c r="I9"/>
  <c r="M9"/>
  <c r="Q9"/>
  <c r="E10"/>
  <c r="I10"/>
  <c r="U10" s="1"/>
  <c r="M10"/>
  <c r="Q10"/>
  <c r="E11"/>
  <c r="I11"/>
  <c r="M11"/>
  <c r="Q11"/>
  <c r="E12"/>
  <c r="I12"/>
  <c r="M12"/>
  <c r="Q12"/>
  <c r="E13"/>
  <c r="I13"/>
  <c r="M13"/>
  <c r="Q13"/>
  <c r="E14"/>
  <c r="I14"/>
  <c r="M14"/>
  <c r="Q14"/>
  <c r="E15"/>
  <c r="I15"/>
  <c r="M15"/>
  <c r="Q15"/>
  <c r="E16"/>
  <c r="I16"/>
  <c r="M16"/>
  <c r="Q16"/>
  <c r="E17"/>
  <c r="I17"/>
  <c r="M17"/>
  <c r="Q17"/>
  <c r="E18"/>
  <c r="I18"/>
  <c r="U18" s="1"/>
  <c r="M18"/>
  <c r="Q18"/>
  <c r="E19"/>
  <c r="I19"/>
  <c r="M19"/>
  <c r="Q19"/>
  <c r="E20"/>
  <c r="I20"/>
  <c r="M20"/>
  <c r="Q20"/>
  <c r="E21"/>
  <c r="I21"/>
  <c r="M21"/>
  <c r="Q21"/>
  <c r="E22"/>
  <c r="I22"/>
  <c r="M22"/>
  <c r="Q22"/>
  <c r="E23"/>
  <c r="I23"/>
  <c r="M23"/>
  <c r="Q23"/>
  <c r="E24"/>
  <c r="I24"/>
  <c r="M24"/>
  <c r="Q24"/>
  <c r="E25"/>
  <c r="I25"/>
  <c r="M25"/>
  <c r="Q25"/>
  <c r="E26"/>
  <c r="I26"/>
  <c r="U26" s="1"/>
  <c r="M26"/>
  <c r="Q26"/>
  <c r="E27"/>
  <c r="I27"/>
  <c r="M27"/>
  <c r="Q27"/>
  <c r="E28"/>
  <c r="I28"/>
  <c r="M28"/>
  <c r="Q28"/>
  <c r="E29"/>
  <c r="I29"/>
  <c r="M29"/>
  <c r="Q29"/>
  <c r="E30"/>
  <c r="I30"/>
  <c r="M30"/>
  <c r="Q30"/>
  <c r="E31"/>
  <c r="I31"/>
  <c r="M31"/>
  <c r="Q31"/>
  <c r="F8"/>
  <c r="J8"/>
  <c r="N8"/>
  <c r="F9"/>
  <c r="J9"/>
  <c r="N9"/>
  <c r="F10"/>
  <c r="J10"/>
  <c r="N10"/>
  <c r="F11"/>
  <c r="U11" s="1"/>
  <c r="J11"/>
  <c r="N11"/>
  <c r="F12"/>
  <c r="J12"/>
  <c r="N12"/>
  <c r="F13"/>
  <c r="J13"/>
  <c r="N13"/>
  <c r="F14"/>
  <c r="J14"/>
  <c r="N14"/>
  <c r="F15"/>
  <c r="J15"/>
  <c r="N15"/>
  <c r="F16"/>
  <c r="J16"/>
  <c r="N16"/>
  <c r="F17"/>
  <c r="J17"/>
  <c r="N17"/>
  <c r="F18"/>
  <c r="J18"/>
  <c r="N18"/>
  <c r="F19"/>
  <c r="U19" s="1"/>
  <c r="J19"/>
  <c r="N19"/>
  <c r="F20"/>
  <c r="J20"/>
  <c r="N20"/>
  <c r="F21"/>
  <c r="J21"/>
  <c r="N21"/>
  <c r="F22"/>
  <c r="J22"/>
  <c r="N22"/>
  <c r="F23"/>
  <c r="J23"/>
  <c r="N23"/>
  <c r="F24"/>
  <c r="J24"/>
  <c r="N24"/>
  <c r="F25"/>
  <c r="J25"/>
  <c r="N25"/>
  <c r="F26"/>
  <c r="J26"/>
  <c r="N26"/>
  <c r="F27"/>
  <c r="U27" s="1"/>
  <c r="J27"/>
  <c r="N27"/>
  <c r="F28"/>
  <c r="J28"/>
  <c r="N28"/>
  <c r="F29"/>
  <c r="J29"/>
  <c r="N29"/>
  <c r="F30"/>
  <c r="J30"/>
  <c r="N30"/>
  <c r="F31"/>
  <c r="J31"/>
  <c r="N31"/>
  <c r="U28" l="1"/>
  <c r="U20"/>
  <c r="U13"/>
  <c r="U31"/>
  <c r="U30"/>
  <c r="U25"/>
  <c r="U24"/>
  <c r="U23"/>
  <c r="U22"/>
  <c r="U17"/>
  <c r="U16"/>
  <c r="U15"/>
  <c r="U14"/>
  <c r="U9"/>
  <c r="U8"/>
  <c r="U29"/>
  <c r="U21"/>
  <c r="U12"/>
</calcChain>
</file>

<file path=xl/sharedStrings.xml><?xml version="1.0" encoding="utf-8"?>
<sst xmlns="http://schemas.openxmlformats.org/spreadsheetml/2006/main" count="34" uniqueCount="23">
  <si>
    <t>R</t>
  </si>
  <si>
    <t>Celkem</t>
  </si>
  <si>
    <t>Pořadí</t>
  </si>
  <si>
    <t>Příjmení, jméno</t>
  </si>
  <si>
    <t>Linie/Střeliště</t>
  </si>
  <si>
    <t>Lom</t>
  </si>
  <si>
    <t>Billiard</t>
  </si>
  <si>
    <t>DNEŠICKÁ BROKOVNICE, 50 TERČŮ</t>
  </si>
  <si>
    <t>COMPAK SPORTING, 14. 5. 2016</t>
  </si>
  <si>
    <t>VÝSLEDKOVÁ LISTINA</t>
  </si>
  <si>
    <t>92,0 %</t>
  </si>
  <si>
    <t>86,0 %</t>
  </si>
  <si>
    <t>84,0 %</t>
  </si>
  <si>
    <t>82,0 %</t>
  </si>
  <si>
    <t>80,0 %</t>
  </si>
  <si>
    <t>74,0 %</t>
  </si>
  <si>
    <t>72,0 %</t>
  </si>
  <si>
    <t>70,0 %</t>
  </si>
  <si>
    <t>64,0 %</t>
  </si>
  <si>
    <t>62,0 %</t>
  </si>
  <si>
    <t>60,0 %</t>
  </si>
  <si>
    <t>50,0 %</t>
  </si>
  <si>
    <t>38,0 %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</si>
</sst>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49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5" xfId="0" applyFont="1" applyFill="1" applyBorder="1"/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164" fontId="2" fillId="0" borderId="21" xfId="1" applyNumberFormat="1" applyFont="1" applyBorder="1" applyAlignment="1">
      <alignment horizont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164" fontId="2" fillId="0" borderId="22" xfId="1" applyNumberFormat="1" applyFont="1" applyBorder="1" applyAlignment="1">
      <alignment horizont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2">
    <cellStyle name="normální" xfId="0" builtinId="0"/>
    <cellStyle name="procent" xfId="1" builtinId="5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&#345;ka/Desktop/Dne&#353;ick&#225;%20Brokovnice%202016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stup"/>
      <sheetName val="List2"/>
      <sheetName val="StartList"/>
      <sheetName val="VysledkyDoplneni"/>
      <sheetName val="List3"/>
      <sheetName val="ASAT2"/>
      <sheetName val="VysledkovaListina"/>
      <sheetName val="Sk1"/>
      <sheetName val="Sk2"/>
      <sheetName val="Sk3"/>
      <sheetName val="Sk4"/>
      <sheetName val="Sk5"/>
      <sheetName val="Sk6"/>
      <sheetName val="Sk7"/>
      <sheetName val="Sk8"/>
      <sheetName val="Sk9"/>
      <sheetName val="Sk10"/>
      <sheetName val="Sk11"/>
      <sheetName val="Sk12"/>
      <sheetName val="Sk13"/>
      <sheetName val="Sk14"/>
      <sheetName val="Sk15"/>
      <sheetName val="Sk16"/>
      <sheetName val="Sk17"/>
      <sheetName val="Sk18"/>
      <sheetName val="Sk19"/>
      <sheetName val="Sk20"/>
      <sheetName val="ASAT"/>
      <sheetName val="Data"/>
      <sheetName val="PolList"/>
      <sheetName val="List1"/>
    </sheetNames>
    <sheetDataSet>
      <sheetData sheetId="0">
        <row r="9">
          <cell r="C9" t="str">
            <v>Uher Jaromír</v>
          </cell>
          <cell r="D9" t="str">
            <v xml:space="preserve">  V</v>
          </cell>
        </row>
        <row r="10">
          <cell r="C10" t="str">
            <v>Mikulka Peter</v>
          </cell>
          <cell r="D10" t="str">
            <v xml:space="preserve">  B</v>
          </cell>
        </row>
        <row r="11">
          <cell r="C11" t="str">
            <v>Šindelář Martin</v>
          </cell>
          <cell r="D11" t="str">
            <v xml:space="preserve">  J</v>
          </cell>
        </row>
        <row r="12">
          <cell r="C12" t="str">
            <v>Ulrych Jiří</v>
          </cell>
          <cell r="D12" t="str">
            <v xml:space="preserve">  V</v>
          </cell>
        </row>
        <row r="13">
          <cell r="C13" t="str">
            <v>Sedláček Jiří</v>
          </cell>
          <cell r="D13" t="str">
            <v xml:space="preserve">  C</v>
          </cell>
        </row>
        <row r="14">
          <cell r="C14" t="str">
            <v>Štenglová Michaela</v>
          </cell>
          <cell r="D14" t="str">
            <v xml:space="preserve">  Ž</v>
          </cell>
        </row>
        <row r="15">
          <cell r="C15" t="str">
            <v>Kleisner Jaroslav</v>
          </cell>
          <cell r="D15" t="e">
            <v>#N/A</v>
          </cell>
        </row>
        <row r="16">
          <cell r="C16" t="str">
            <v>Vaňáč Václav</v>
          </cell>
          <cell r="D16" t="str">
            <v xml:space="preserve">  A</v>
          </cell>
        </row>
        <row r="17">
          <cell r="C17" t="str">
            <v>Mitáš Jaroslav</v>
          </cell>
          <cell r="D17" t="str">
            <v xml:space="preserve">  V</v>
          </cell>
        </row>
        <row r="18">
          <cell r="C18" t="str">
            <v>Prokeš Vladimír</v>
          </cell>
          <cell r="D18" t="str">
            <v xml:space="preserve">  C</v>
          </cell>
        </row>
        <row r="19">
          <cell r="C19" t="str">
            <v>Albl Václav</v>
          </cell>
          <cell r="D19" t="e">
            <v>#N/A</v>
          </cell>
        </row>
        <row r="20">
          <cell r="C20" t="str">
            <v>Vít Josef</v>
          </cell>
          <cell r="D20" t="e">
            <v>#N/A</v>
          </cell>
        </row>
        <row r="21">
          <cell r="C21" t="str">
            <v>Elšlégr Josef</v>
          </cell>
          <cell r="D21" t="str">
            <v xml:space="preserve">  SV</v>
          </cell>
        </row>
        <row r="22">
          <cell r="C22" t="str">
            <v>Racek Petr</v>
          </cell>
          <cell r="D22" t="str">
            <v xml:space="preserve">  B</v>
          </cell>
        </row>
        <row r="23">
          <cell r="C23" t="str">
            <v>Frenkl Jiří</v>
          </cell>
          <cell r="D23" t="str">
            <v xml:space="preserve">  A</v>
          </cell>
        </row>
        <row r="24">
          <cell r="C24" t="str">
            <v>Hulinský Karel</v>
          </cell>
          <cell r="D24" t="e">
            <v>#N/A</v>
          </cell>
        </row>
        <row r="25">
          <cell r="C25" t="str">
            <v>Hřebec Jan ml.</v>
          </cell>
          <cell r="D25" t="str">
            <v xml:space="preserve">  J</v>
          </cell>
        </row>
        <row r="26">
          <cell r="C26" t="str">
            <v>Hřebec Jan st.</v>
          </cell>
          <cell r="D26" t="e">
            <v>#N/A</v>
          </cell>
        </row>
        <row r="27">
          <cell r="C27" t="str">
            <v>Kuta Petr</v>
          </cell>
          <cell r="D27" t="e">
            <v>#N/A</v>
          </cell>
        </row>
        <row r="28">
          <cell r="C28" t="str">
            <v>Zeman Martin</v>
          </cell>
          <cell r="D28" t="e">
            <v>#N/A</v>
          </cell>
        </row>
        <row r="29">
          <cell r="C29" t="str">
            <v>Veltruský Jiří</v>
          </cell>
          <cell r="D29" t="e">
            <v>#N/A</v>
          </cell>
        </row>
        <row r="30">
          <cell r="C30" t="str">
            <v>Langmajer Tomáš</v>
          </cell>
          <cell r="D30" t="str">
            <v xml:space="preserve">  C</v>
          </cell>
        </row>
        <row r="31">
          <cell r="C31" t="str">
            <v>Vítová Martina</v>
          </cell>
          <cell r="D31" t="e">
            <v>#N/A</v>
          </cell>
        </row>
        <row r="32">
          <cell r="C32" t="str">
            <v>Štengl Jiří</v>
          </cell>
          <cell r="D32" t="str">
            <v xml:space="preserve"> </v>
          </cell>
        </row>
      </sheetData>
      <sheetData sheetId="1" refreshError="1"/>
      <sheetData sheetId="2" refreshError="1"/>
      <sheetData sheetId="3">
        <row r="7">
          <cell r="C7" t="str">
            <v>Uher Jaromír</v>
          </cell>
          <cell r="D7" t="str">
            <v xml:space="preserve">  V</v>
          </cell>
          <cell r="E7">
            <v>21</v>
          </cell>
          <cell r="F7">
            <v>21</v>
          </cell>
        </row>
        <row r="8">
          <cell r="C8" t="str">
            <v>Mikulka Peter</v>
          </cell>
          <cell r="D8" t="str">
            <v xml:space="preserve">  B</v>
          </cell>
          <cell r="E8">
            <v>22</v>
          </cell>
          <cell r="F8">
            <v>19</v>
          </cell>
        </row>
        <row r="9">
          <cell r="C9" t="str">
            <v>Šindelář Martin</v>
          </cell>
          <cell r="D9" t="str">
            <v xml:space="preserve">  J</v>
          </cell>
          <cell r="E9">
            <v>24</v>
          </cell>
          <cell r="F9">
            <v>19</v>
          </cell>
        </row>
        <row r="10">
          <cell r="C10" t="str">
            <v>Ulrych Jiří</v>
          </cell>
          <cell r="D10" t="str">
            <v xml:space="preserve">  V</v>
          </cell>
          <cell r="E10">
            <v>19</v>
          </cell>
          <cell r="F10">
            <v>13</v>
          </cell>
        </row>
        <row r="11">
          <cell r="C11" t="str">
            <v>Sedláček Jiří</v>
          </cell>
          <cell r="D11" t="str">
            <v xml:space="preserve">  C</v>
          </cell>
          <cell r="E11">
            <v>22</v>
          </cell>
          <cell r="F11">
            <v>21</v>
          </cell>
        </row>
        <row r="12">
          <cell r="C12" t="str">
            <v>Štenglová Michaela</v>
          </cell>
          <cell r="D12" t="str">
            <v xml:space="preserve">  Ž</v>
          </cell>
          <cell r="E12">
            <v>25</v>
          </cell>
          <cell r="F12">
            <v>18</v>
          </cell>
        </row>
        <row r="13">
          <cell r="C13" t="str">
            <v>Kleisner Jaroslav</v>
          </cell>
          <cell r="D13" t="e">
            <v>#N/A</v>
          </cell>
          <cell r="E13">
            <v>11</v>
          </cell>
          <cell r="F13">
            <v>14</v>
          </cell>
        </row>
        <row r="14">
          <cell r="C14" t="str">
            <v>Vaňáč Václav</v>
          </cell>
          <cell r="D14" t="str">
            <v xml:space="preserve">  A</v>
          </cell>
          <cell r="E14">
            <v>19</v>
          </cell>
          <cell r="F14">
            <v>23</v>
          </cell>
        </row>
        <row r="15">
          <cell r="C15" t="str">
            <v>Mitáš Jaroslav</v>
          </cell>
          <cell r="D15" t="str">
            <v xml:space="preserve">  V</v>
          </cell>
          <cell r="E15">
            <v>17</v>
          </cell>
          <cell r="F15">
            <v>13</v>
          </cell>
        </row>
        <row r="16">
          <cell r="C16" t="str">
            <v>Prokeš Vladimír</v>
          </cell>
          <cell r="D16" t="str">
            <v xml:space="preserve">  C</v>
          </cell>
          <cell r="E16">
            <v>18</v>
          </cell>
          <cell r="F16">
            <v>19</v>
          </cell>
        </row>
        <row r="17">
          <cell r="C17" t="str">
            <v>Albl Václav</v>
          </cell>
          <cell r="D17" t="e">
            <v>#N/A</v>
          </cell>
          <cell r="E17">
            <v>17</v>
          </cell>
          <cell r="F17">
            <v>14</v>
          </cell>
        </row>
        <row r="18">
          <cell r="C18" t="str">
            <v>Vít Josef</v>
          </cell>
          <cell r="D18" t="e">
            <v>#N/A</v>
          </cell>
          <cell r="E18">
            <v>16</v>
          </cell>
          <cell r="F18">
            <v>14</v>
          </cell>
        </row>
        <row r="19">
          <cell r="C19" t="str">
            <v>Elšlégr Josef</v>
          </cell>
          <cell r="D19" t="str">
            <v xml:space="preserve">  SV</v>
          </cell>
          <cell r="E19">
            <v>22</v>
          </cell>
          <cell r="F19">
            <v>19</v>
          </cell>
        </row>
        <row r="20">
          <cell r="C20" t="str">
            <v>Racek Petr</v>
          </cell>
          <cell r="D20" t="str">
            <v xml:space="preserve">  B</v>
          </cell>
          <cell r="E20">
            <v>18</v>
          </cell>
          <cell r="F20">
            <v>18</v>
          </cell>
        </row>
        <row r="21">
          <cell r="C21" t="str">
            <v>Frenkl Jiří</v>
          </cell>
          <cell r="D21" t="str">
            <v xml:space="preserve">  A</v>
          </cell>
          <cell r="E21">
            <v>21</v>
          </cell>
          <cell r="F21">
            <v>20</v>
          </cell>
        </row>
        <row r="22">
          <cell r="C22" t="str">
            <v>Hulinský Karel</v>
          </cell>
          <cell r="D22" t="e">
            <v>#N/A</v>
          </cell>
          <cell r="E22">
            <v>19</v>
          </cell>
          <cell r="F22">
            <v>18</v>
          </cell>
        </row>
        <row r="23">
          <cell r="C23" t="str">
            <v>Hřebec Jan ml.</v>
          </cell>
          <cell r="D23" t="str">
            <v xml:space="preserve">  J</v>
          </cell>
          <cell r="E23">
            <v>19</v>
          </cell>
          <cell r="F23">
            <v>18</v>
          </cell>
        </row>
        <row r="24">
          <cell r="C24" t="str">
            <v>Hřebec Jan st.</v>
          </cell>
          <cell r="D24" t="e">
            <v>#N/A</v>
          </cell>
          <cell r="E24">
            <v>22</v>
          </cell>
          <cell r="F24">
            <v>18</v>
          </cell>
        </row>
        <row r="25">
          <cell r="C25" t="str">
            <v>Kuta Petr</v>
          </cell>
          <cell r="D25" t="e">
            <v>#N/A</v>
          </cell>
          <cell r="E25">
            <v>22</v>
          </cell>
          <cell r="F25">
            <v>19</v>
          </cell>
        </row>
        <row r="26">
          <cell r="C26" t="str">
            <v>Zeman Martin</v>
          </cell>
          <cell r="D26" t="e">
            <v>#N/A</v>
          </cell>
          <cell r="E26">
            <v>18</v>
          </cell>
          <cell r="F26">
            <v>19</v>
          </cell>
        </row>
        <row r="27">
          <cell r="C27" t="str">
            <v>Veltruský Jiří</v>
          </cell>
          <cell r="D27" t="e">
            <v>#N/A</v>
          </cell>
          <cell r="E27">
            <v>21</v>
          </cell>
          <cell r="F27">
            <v>14</v>
          </cell>
        </row>
        <row r="28">
          <cell r="C28" t="str">
            <v>Langmajer Tomáš</v>
          </cell>
          <cell r="D28" t="str">
            <v xml:space="preserve">  C</v>
          </cell>
          <cell r="E28">
            <v>17</v>
          </cell>
          <cell r="F28">
            <v>18</v>
          </cell>
        </row>
        <row r="29">
          <cell r="C29" t="str">
            <v>Vítová Martina</v>
          </cell>
          <cell r="D29" t="e">
            <v>#N/A</v>
          </cell>
          <cell r="E29">
            <v>9</v>
          </cell>
          <cell r="F29">
            <v>10</v>
          </cell>
        </row>
        <row r="30">
          <cell r="C30" t="str">
            <v>Štengl Jiří</v>
          </cell>
          <cell r="D30" t="str">
            <v xml:space="preserve"> </v>
          </cell>
          <cell r="E30">
            <v>23</v>
          </cell>
          <cell r="F30">
            <v>23</v>
          </cell>
        </row>
        <row r="31">
          <cell r="C31" t="str">
            <v/>
          </cell>
          <cell r="D31" t="str">
            <v/>
          </cell>
        </row>
        <row r="32">
          <cell r="C32" t="str">
            <v/>
          </cell>
          <cell r="D32" t="str">
            <v/>
          </cell>
        </row>
        <row r="33">
          <cell r="C33" t="str">
            <v/>
          </cell>
          <cell r="D33" t="str">
            <v/>
          </cell>
        </row>
        <row r="34">
          <cell r="C34" t="str">
            <v/>
          </cell>
          <cell r="D34" t="str">
            <v/>
          </cell>
        </row>
        <row r="35">
          <cell r="C35" t="str">
            <v/>
          </cell>
          <cell r="D35" t="str">
            <v/>
          </cell>
        </row>
        <row r="36">
          <cell r="C36" t="str">
            <v/>
          </cell>
          <cell r="D36" t="str">
            <v/>
          </cell>
        </row>
        <row r="37">
          <cell r="C37" t="str">
            <v/>
          </cell>
          <cell r="D37" t="str">
            <v/>
          </cell>
        </row>
        <row r="38">
          <cell r="C38" t="str">
            <v/>
          </cell>
          <cell r="D38" t="str">
            <v/>
          </cell>
        </row>
        <row r="39">
          <cell r="C39" t="str">
            <v/>
          </cell>
          <cell r="D39" t="str">
            <v/>
          </cell>
        </row>
        <row r="40">
          <cell r="C40" t="str">
            <v/>
          </cell>
          <cell r="D40" t="str">
            <v/>
          </cell>
        </row>
        <row r="41">
          <cell r="C41" t="str">
            <v/>
          </cell>
          <cell r="D41" t="str">
            <v/>
          </cell>
        </row>
        <row r="42">
          <cell r="C42" t="str">
            <v/>
          </cell>
          <cell r="D42" t="str">
            <v/>
          </cell>
        </row>
        <row r="43">
          <cell r="C43" t="str">
            <v/>
          </cell>
          <cell r="D43" t="str">
            <v/>
          </cell>
        </row>
        <row r="44">
          <cell r="C44" t="str">
            <v/>
          </cell>
          <cell r="D44" t="str">
            <v/>
          </cell>
        </row>
        <row r="45">
          <cell r="C45" t="str">
            <v/>
          </cell>
          <cell r="D45" t="str">
            <v/>
          </cell>
        </row>
        <row r="46">
          <cell r="C46" t="str">
            <v/>
          </cell>
          <cell r="D46" t="str">
            <v/>
          </cell>
        </row>
        <row r="47">
          <cell r="C47" t="str">
            <v/>
          </cell>
          <cell r="D47" t="str">
            <v/>
          </cell>
        </row>
        <row r="48">
          <cell r="C48" t="str">
            <v/>
          </cell>
          <cell r="D48" t="str">
            <v/>
          </cell>
        </row>
        <row r="49">
          <cell r="C49" t="str">
            <v/>
          </cell>
          <cell r="D49" t="str">
            <v/>
          </cell>
        </row>
        <row r="50">
          <cell r="C50" t="str">
            <v/>
          </cell>
          <cell r="D50" t="str">
            <v/>
          </cell>
        </row>
        <row r="51">
          <cell r="C51" t="str">
            <v/>
          </cell>
          <cell r="D51" t="str">
            <v/>
          </cell>
        </row>
        <row r="52">
          <cell r="C52" t="str">
            <v/>
          </cell>
          <cell r="D52" t="str">
            <v/>
          </cell>
        </row>
        <row r="53">
          <cell r="C53" t="str">
            <v/>
          </cell>
          <cell r="D53" t="str">
            <v/>
          </cell>
        </row>
        <row r="54">
          <cell r="C54" t="str">
            <v/>
          </cell>
          <cell r="D54" t="str">
            <v/>
          </cell>
        </row>
        <row r="55">
          <cell r="C55" t="str">
            <v/>
          </cell>
          <cell r="D55" t="str">
            <v/>
          </cell>
        </row>
        <row r="56">
          <cell r="C56" t="str">
            <v/>
          </cell>
          <cell r="D56" t="str">
            <v/>
          </cell>
        </row>
        <row r="57">
          <cell r="C57" t="str">
            <v/>
          </cell>
          <cell r="D57" t="str">
            <v/>
          </cell>
        </row>
        <row r="58">
          <cell r="C58" t="str">
            <v/>
          </cell>
          <cell r="D58" t="str">
            <v/>
          </cell>
        </row>
        <row r="59">
          <cell r="C59" t="str">
            <v/>
          </cell>
          <cell r="D59" t="str">
            <v/>
          </cell>
        </row>
        <row r="60">
          <cell r="C60" t="str">
            <v/>
          </cell>
          <cell r="D60" t="str">
            <v/>
          </cell>
        </row>
        <row r="61">
          <cell r="C61" t="str">
            <v/>
          </cell>
          <cell r="D61" t="str">
            <v/>
          </cell>
        </row>
        <row r="62">
          <cell r="C62" t="str">
            <v/>
          </cell>
          <cell r="D62" t="str">
            <v/>
          </cell>
        </row>
        <row r="63">
          <cell r="C63" t="str">
            <v/>
          </cell>
          <cell r="D63" t="str">
            <v/>
          </cell>
        </row>
        <row r="64">
          <cell r="C64" t="str">
            <v/>
          </cell>
          <cell r="D64" t="str">
            <v/>
          </cell>
        </row>
        <row r="65">
          <cell r="C65" t="str">
            <v/>
          </cell>
          <cell r="D65" t="str">
            <v/>
          </cell>
        </row>
        <row r="66">
          <cell r="C66" t="str">
            <v/>
          </cell>
          <cell r="D66" t="str">
            <v/>
          </cell>
        </row>
        <row r="67">
          <cell r="C67" t="str">
            <v/>
          </cell>
          <cell r="D67" t="str">
            <v/>
          </cell>
        </row>
        <row r="68">
          <cell r="C68" t="str">
            <v/>
          </cell>
          <cell r="D68" t="str">
            <v/>
          </cell>
        </row>
        <row r="69">
          <cell r="C69" t="str">
            <v/>
          </cell>
          <cell r="D69" t="str">
            <v/>
          </cell>
        </row>
        <row r="70">
          <cell r="C70" t="str">
            <v/>
          </cell>
          <cell r="D70" t="str">
            <v/>
          </cell>
        </row>
        <row r="71">
          <cell r="C71" t="str">
            <v/>
          </cell>
          <cell r="D71" t="str">
            <v/>
          </cell>
        </row>
        <row r="72">
          <cell r="C72" t="str">
            <v/>
          </cell>
          <cell r="D72" t="str">
            <v/>
          </cell>
        </row>
        <row r="73">
          <cell r="C73" t="str">
            <v/>
          </cell>
          <cell r="D73" t="str">
            <v/>
          </cell>
        </row>
        <row r="74">
          <cell r="C74" t="str">
            <v/>
          </cell>
          <cell r="D74" t="str">
            <v/>
          </cell>
        </row>
        <row r="75">
          <cell r="C75" t="str">
            <v/>
          </cell>
          <cell r="D75" t="str">
            <v/>
          </cell>
        </row>
        <row r="76">
          <cell r="C76" t="str">
            <v/>
          </cell>
          <cell r="D76" t="str">
            <v/>
          </cell>
        </row>
        <row r="77">
          <cell r="C77" t="str">
            <v/>
          </cell>
          <cell r="D77" t="str">
            <v/>
          </cell>
        </row>
        <row r="78">
          <cell r="C78" t="str">
            <v/>
          </cell>
          <cell r="D78" t="str">
            <v/>
          </cell>
        </row>
        <row r="79">
          <cell r="C79" t="str">
            <v/>
          </cell>
          <cell r="D79" t="str">
            <v/>
          </cell>
        </row>
        <row r="80">
          <cell r="C80" t="str">
            <v/>
          </cell>
          <cell r="D80" t="str">
            <v/>
          </cell>
        </row>
        <row r="81">
          <cell r="C81" t="str">
            <v/>
          </cell>
          <cell r="D81" t="str">
            <v/>
          </cell>
        </row>
        <row r="82">
          <cell r="C82" t="str">
            <v/>
          </cell>
          <cell r="D82" t="str">
            <v/>
          </cell>
        </row>
        <row r="83">
          <cell r="C83" t="str">
            <v/>
          </cell>
          <cell r="D83" t="str">
            <v/>
          </cell>
        </row>
        <row r="84">
          <cell r="C84" t="str">
            <v/>
          </cell>
          <cell r="D84" t="str">
            <v/>
          </cell>
        </row>
        <row r="85">
          <cell r="C85" t="str">
            <v/>
          </cell>
          <cell r="D85" t="str">
            <v/>
          </cell>
        </row>
        <row r="86">
          <cell r="C86" t="str">
            <v/>
          </cell>
          <cell r="D86" t="str">
            <v/>
          </cell>
        </row>
        <row r="87">
          <cell r="C87" t="str">
            <v/>
          </cell>
          <cell r="D87" t="str">
            <v/>
          </cell>
        </row>
        <row r="88">
          <cell r="C88" t="str">
            <v/>
          </cell>
          <cell r="D88" t="str">
            <v/>
          </cell>
        </row>
        <row r="89">
          <cell r="C89" t="str">
            <v/>
          </cell>
          <cell r="D89" t="str">
            <v/>
          </cell>
        </row>
        <row r="90">
          <cell r="C90" t="str">
            <v/>
          </cell>
          <cell r="D90" t="str">
            <v/>
          </cell>
        </row>
        <row r="91">
          <cell r="C91" t="str">
            <v/>
          </cell>
          <cell r="D91" t="str">
            <v/>
          </cell>
        </row>
        <row r="92">
          <cell r="C92" t="str">
            <v/>
          </cell>
          <cell r="D92" t="str">
            <v/>
          </cell>
        </row>
        <row r="93">
          <cell r="C93" t="str">
            <v/>
          </cell>
          <cell r="D93" t="str">
            <v/>
          </cell>
        </row>
        <row r="94">
          <cell r="C94" t="str">
            <v/>
          </cell>
          <cell r="D94" t="str">
            <v/>
          </cell>
        </row>
        <row r="95">
          <cell r="C95" t="str">
            <v/>
          </cell>
          <cell r="D95" t="str">
            <v/>
          </cell>
        </row>
        <row r="96">
          <cell r="C96" t="str">
            <v/>
          </cell>
          <cell r="D96" t="str">
            <v/>
          </cell>
        </row>
        <row r="97">
          <cell r="C97" t="str">
            <v/>
          </cell>
          <cell r="D97" t="str">
            <v/>
          </cell>
        </row>
        <row r="98">
          <cell r="C98" t="str">
            <v/>
          </cell>
          <cell r="D98" t="str">
            <v/>
          </cell>
        </row>
        <row r="99">
          <cell r="C99" t="str">
            <v/>
          </cell>
          <cell r="D99" t="str">
            <v/>
          </cell>
        </row>
        <row r="100">
          <cell r="C100" t="str">
            <v/>
          </cell>
          <cell r="D100" t="str">
            <v/>
          </cell>
        </row>
        <row r="101">
          <cell r="C101" t="str">
            <v/>
          </cell>
          <cell r="D101" t="str">
            <v/>
          </cell>
        </row>
        <row r="102">
          <cell r="C102" t="str">
            <v/>
          </cell>
          <cell r="D102" t="str">
            <v/>
          </cell>
        </row>
        <row r="103">
          <cell r="C103" t="str">
            <v/>
          </cell>
          <cell r="D103" t="str">
            <v/>
          </cell>
        </row>
        <row r="104">
          <cell r="C104" t="str">
            <v/>
          </cell>
          <cell r="D104" t="str">
            <v/>
          </cell>
        </row>
        <row r="105">
          <cell r="C105" t="str">
            <v/>
          </cell>
          <cell r="D105" t="str">
            <v/>
          </cell>
        </row>
        <row r="106">
          <cell r="C106" t="str">
            <v/>
          </cell>
          <cell r="D106" t="str">
            <v/>
          </cell>
        </row>
        <row r="107">
          <cell r="C107" t="str">
            <v/>
          </cell>
          <cell r="D107" t="str">
            <v/>
          </cell>
        </row>
        <row r="108">
          <cell r="C108" t="str">
            <v/>
          </cell>
          <cell r="D108" t="str">
            <v/>
          </cell>
        </row>
        <row r="109">
          <cell r="C109" t="str">
            <v/>
          </cell>
          <cell r="D109" t="str">
            <v/>
          </cell>
        </row>
        <row r="110">
          <cell r="C110" t="str">
            <v/>
          </cell>
          <cell r="D110" t="str">
            <v/>
          </cell>
        </row>
        <row r="111">
          <cell r="C111" t="str">
            <v/>
          </cell>
          <cell r="D111" t="str">
            <v/>
          </cell>
        </row>
        <row r="112">
          <cell r="C112" t="str">
            <v/>
          </cell>
          <cell r="D112" t="str">
            <v/>
          </cell>
        </row>
        <row r="113">
          <cell r="C113" t="str">
            <v/>
          </cell>
          <cell r="D113" t="str">
            <v/>
          </cell>
        </row>
        <row r="114">
          <cell r="C114" t="str">
            <v/>
          </cell>
          <cell r="D114" t="str">
            <v/>
          </cell>
        </row>
        <row r="115">
          <cell r="C115" t="str">
            <v/>
          </cell>
          <cell r="D115" t="str">
            <v/>
          </cell>
        </row>
        <row r="116">
          <cell r="C116" t="str">
            <v/>
          </cell>
          <cell r="D116" t="str">
            <v/>
          </cell>
        </row>
        <row r="117">
          <cell r="C117" t="str">
            <v/>
          </cell>
          <cell r="D117" t="str">
            <v/>
          </cell>
        </row>
        <row r="118">
          <cell r="C118" t="str">
            <v/>
          </cell>
          <cell r="D118" t="str">
            <v/>
          </cell>
        </row>
        <row r="119">
          <cell r="C119" t="str">
            <v/>
          </cell>
          <cell r="D119" t="str">
            <v/>
          </cell>
        </row>
        <row r="120">
          <cell r="C120" t="str">
            <v/>
          </cell>
          <cell r="D120" t="str">
            <v/>
          </cell>
        </row>
        <row r="121">
          <cell r="C121" t="str">
            <v/>
          </cell>
          <cell r="D121" t="str">
            <v/>
          </cell>
        </row>
        <row r="122">
          <cell r="C122" t="str">
            <v/>
          </cell>
          <cell r="D122" t="str">
            <v/>
          </cell>
        </row>
        <row r="123">
          <cell r="C123" t="str">
            <v/>
          </cell>
          <cell r="D123" t="str">
            <v/>
          </cell>
        </row>
        <row r="124">
          <cell r="C124" t="str">
            <v/>
          </cell>
          <cell r="D124" t="str">
            <v/>
          </cell>
        </row>
        <row r="125">
          <cell r="C125" t="str">
            <v/>
          </cell>
          <cell r="D125" t="str">
            <v/>
          </cell>
        </row>
        <row r="126">
          <cell r="C126" t="str">
            <v/>
          </cell>
          <cell r="D126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8">
          <cell r="B18">
            <v>25</v>
          </cell>
        </row>
      </sheetData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workbookViewId="0">
      <selection activeCell="V31" sqref="A1:V31"/>
    </sheetView>
  </sheetViews>
  <sheetFormatPr defaultRowHeight="15"/>
  <cols>
    <col min="1" max="1" width="8.7109375" customWidth="1"/>
    <col min="2" max="2" width="31.28515625" bestFit="1" customWidth="1"/>
    <col min="3" max="3" width="8" hidden="1" customWidth="1"/>
    <col min="4" max="5" width="10.7109375" customWidth="1"/>
    <col min="6" max="19" width="3" hidden="1" customWidth="1"/>
    <col min="20" max="20" width="4.7109375" customWidth="1"/>
    <col min="21" max="21" width="8.7109375" customWidth="1"/>
    <col min="22" max="22" width="12.7109375" customWidth="1"/>
  </cols>
  <sheetData>
    <row r="1" spans="1:22" ht="20.25">
      <c r="A1" s="24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/>
    </row>
    <row r="2" spans="1:22" ht="20.25">
      <c r="A2" s="27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</row>
    <row r="3" spans="1:22" ht="20.25" hidden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4"/>
    </row>
    <row r="4" spans="1:22" ht="21" thickBot="1">
      <c r="A4" s="30" t="s">
        <v>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</row>
    <row r="5" spans="1:22" ht="20.25">
      <c r="A5" s="33" t="s">
        <v>2</v>
      </c>
      <c r="B5" s="35" t="s">
        <v>3</v>
      </c>
      <c r="C5" s="38"/>
      <c r="D5" s="40" t="s">
        <v>4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  <c r="T5" s="43" t="s">
        <v>0</v>
      </c>
      <c r="U5" s="45" t="s">
        <v>1</v>
      </c>
      <c r="V5" s="46"/>
    </row>
    <row r="6" spans="1:22">
      <c r="A6" s="33"/>
      <c r="B6" s="36"/>
      <c r="C6" s="38"/>
      <c r="D6" s="51" t="s">
        <v>5</v>
      </c>
      <c r="E6" s="22" t="s">
        <v>6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43"/>
      <c r="U6" s="47"/>
      <c r="V6" s="48"/>
    </row>
    <row r="7" spans="1:22" ht="15.75" thickBot="1">
      <c r="A7" s="34"/>
      <c r="B7" s="37"/>
      <c r="C7" s="39"/>
      <c r="D7" s="5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44"/>
      <c r="U7" s="49"/>
      <c r="V7" s="50"/>
    </row>
    <row r="8" spans="1:22" ht="24" customHeight="1">
      <c r="A8" s="5">
        <v>1</v>
      </c>
      <c r="B8" s="6" t="str">
        <f>IF([1]Vstup!C32&lt;&gt;"",[1]Vstup!C32,"")</f>
        <v>Štengl Jiří</v>
      </c>
      <c r="C8" s="7" t="str">
        <f>IF([1]Vstup!C32&lt;&gt;"",[1]Vstup!D32,"")</f>
        <v xml:space="preserve"> </v>
      </c>
      <c r="D8" s="8">
        <f>VLOOKUP($B8,[1]VysledkyDoplneni!$C$7:$T$126,3,0)</f>
        <v>23</v>
      </c>
      <c r="E8" s="9">
        <f>VLOOKUP($B8,[1]VysledkyDoplneni!$C$7:$T$126,4,0)</f>
        <v>23</v>
      </c>
      <c r="F8" s="9">
        <f>VLOOKUP($B8,[1]VysledkyDoplneni!$C$7:$T$126,5,0)</f>
        <v>0</v>
      </c>
      <c r="G8" s="9">
        <f>VLOOKUP($B8,[1]VysledkyDoplneni!$C$7:$T$126,6,0)</f>
        <v>0</v>
      </c>
      <c r="H8" s="9">
        <f>VLOOKUP($B8,[1]VysledkyDoplneni!$C$7:$T$126,7,0)</f>
        <v>0</v>
      </c>
      <c r="I8" s="9">
        <f>VLOOKUP($B8,[1]VysledkyDoplneni!$C$7:$T$126,8,0)</f>
        <v>0</v>
      </c>
      <c r="J8" s="9">
        <f>VLOOKUP($B8,[1]VysledkyDoplneni!$C$7:$T$126,9,0)</f>
        <v>0</v>
      </c>
      <c r="K8" s="9">
        <f>VLOOKUP($B8,[1]VysledkyDoplneni!$C$7:$T$126,10,0)</f>
        <v>0</v>
      </c>
      <c r="L8" s="9">
        <f>VLOOKUP($B8,[1]VysledkyDoplneni!$C$7:$T$126,11,0)</f>
        <v>0</v>
      </c>
      <c r="M8" s="9">
        <f>VLOOKUP($B8,[1]VysledkyDoplneni!$C$7:$T$126,12,0)</f>
        <v>0</v>
      </c>
      <c r="N8" s="9">
        <f>VLOOKUP($B8,[1]VysledkyDoplneni!$C$7:$T$126,13,0)</f>
        <v>0</v>
      </c>
      <c r="O8" s="9">
        <f>VLOOKUP($B8,[1]VysledkyDoplneni!$C$7:$T$126,14,0)</f>
        <v>0</v>
      </c>
      <c r="P8" s="9">
        <f>VLOOKUP($B8,[1]VysledkyDoplneni!$C$7:$T$126,15,0)</f>
        <v>0</v>
      </c>
      <c r="Q8" s="9">
        <f>VLOOKUP($B8,[1]VysledkyDoplneni!$C$7:$T$126,16,0)</f>
        <v>0</v>
      </c>
      <c r="R8" s="9">
        <f>VLOOKUP($B8,[1]VysledkyDoplneni!$C$7:$T$126,17,0)</f>
        <v>0</v>
      </c>
      <c r="S8" s="9">
        <f>VLOOKUP($B8,[1]VysledkyDoplneni!$C$7:$T$126,18,0)</f>
        <v>0</v>
      </c>
      <c r="T8" s="10"/>
      <c r="U8" s="11">
        <f t="shared" ref="U8:U31" si="0">SUM(D8:S8)</f>
        <v>46</v>
      </c>
      <c r="V8" s="12" t="s">
        <v>10</v>
      </c>
    </row>
    <row r="9" spans="1:22" ht="24" customHeight="1">
      <c r="A9" s="13">
        <v>2</v>
      </c>
      <c r="B9" s="14" t="str">
        <f>IF([1]Vstup!C11&lt;&gt;"",[1]Vstup!C11,"")</f>
        <v>Šindelář Martin</v>
      </c>
      <c r="C9" s="15" t="str">
        <f>IF([1]Vstup!C11&lt;&gt;"",[1]Vstup!D11,"")</f>
        <v xml:space="preserve">  J</v>
      </c>
      <c r="D9" s="16">
        <f>VLOOKUP($B9,[1]VysledkyDoplneni!$C$7:$T$126,3,0)</f>
        <v>24</v>
      </c>
      <c r="E9" s="17">
        <f>VLOOKUP($B9,[1]VysledkyDoplneni!$C$7:$T$126,4,0)</f>
        <v>19</v>
      </c>
      <c r="F9" s="17">
        <f>VLOOKUP($B9,[1]VysledkyDoplneni!$C$7:$T$126,5,0)</f>
        <v>0</v>
      </c>
      <c r="G9" s="17">
        <f>VLOOKUP($B9,[1]VysledkyDoplneni!$C$7:$T$126,6,0)</f>
        <v>0</v>
      </c>
      <c r="H9" s="17">
        <f>VLOOKUP($B9,[1]VysledkyDoplneni!$C$7:$T$126,7,0)</f>
        <v>0</v>
      </c>
      <c r="I9" s="17">
        <f>VLOOKUP($B9,[1]VysledkyDoplneni!$C$7:$T$126,8,0)</f>
        <v>0</v>
      </c>
      <c r="J9" s="17">
        <f>VLOOKUP($B9,[1]VysledkyDoplneni!$C$7:$T$126,9,0)</f>
        <v>0</v>
      </c>
      <c r="K9" s="17">
        <f>VLOOKUP($B9,[1]VysledkyDoplneni!$C$7:$T$126,10,0)</f>
        <v>0</v>
      </c>
      <c r="L9" s="17">
        <f>VLOOKUP($B9,[1]VysledkyDoplneni!$C$7:$T$126,11,0)</f>
        <v>0</v>
      </c>
      <c r="M9" s="17">
        <f>VLOOKUP($B9,[1]VysledkyDoplneni!$C$7:$T$126,12,0)</f>
        <v>0</v>
      </c>
      <c r="N9" s="17">
        <f>VLOOKUP($B9,[1]VysledkyDoplneni!$C$7:$T$126,13,0)</f>
        <v>0</v>
      </c>
      <c r="O9" s="17">
        <f>VLOOKUP($B9,[1]VysledkyDoplneni!$C$7:$T$126,14,0)</f>
        <v>0</v>
      </c>
      <c r="P9" s="17">
        <f>VLOOKUP($B9,[1]VysledkyDoplneni!$C$7:$T$126,15,0)</f>
        <v>0</v>
      </c>
      <c r="Q9" s="17">
        <f>VLOOKUP($B9,[1]VysledkyDoplneni!$C$7:$T$126,16,0)</f>
        <v>0</v>
      </c>
      <c r="R9" s="17">
        <f>VLOOKUP($B9,[1]VysledkyDoplneni!$C$7:$T$126,17,0)</f>
        <v>0</v>
      </c>
      <c r="S9" s="15">
        <f>VLOOKUP($B9,[1]VysledkyDoplneni!$C$7:$T$126,18,0)</f>
        <v>0</v>
      </c>
      <c r="T9" s="18">
        <v>6</v>
      </c>
      <c r="U9" s="19">
        <f t="shared" si="0"/>
        <v>43</v>
      </c>
      <c r="V9" s="20" t="s">
        <v>11</v>
      </c>
    </row>
    <row r="10" spans="1:22" ht="24" customHeight="1">
      <c r="A10" s="13">
        <v>3</v>
      </c>
      <c r="B10" s="14" t="str">
        <f>IF([1]Vstup!C13&lt;&gt;"",[1]Vstup!C13,"")</f>
        <v>Sedláček Jiří</v>
      </c>
      <c r="C10" s="15" t="str">
        <f>IF([1]Vstup!C13&lt;&gt;"",[1]Vstup!D13,"")</f>
        <v xml:space="preserve">  C</v>
      </c>
      <c r="D10" s="16">
        <f>VLOOKUP($B10,[1]VysledkyDoplneni!$C$7:$T$126,3,0)</f>
        <v>22</v>
      </c>
      <c r="E10" s="17">
        <f>VLOOKUP($B10,[1]VysledkyDoplneni!$C$7:$T$126,4,0)</f>
        <v>21</v>
      </c>
      <c r="F10" s="17">
        <f>VLOOKUP($B10,[1]VysledkyDoplneni!$C$7:$T$126,5,0)</f>
        <v>0</v>
      </c>
      <c r="G10" s="17">
        <f>VLOOKUP($B10,[1]VysledkyDoplneni!$C$7:$T$126,6,0)</f>
        <v>0</v>
      </c>
      <c r="H10" s="17">
        <f>VLOOKUP($B10,[1]VysledkyDoplneni!$C$7:$T$126,7,0)</f>
        <v>0</v>
      </c>
      <c r="I10" s="17">
        <f>VLOOKUP($B10,[1]VysledkyDoplneni!$C$7:$T$126,8,0)</f>
        <v>0</v>
      </c>
      <c r="J10" s="17">
        <f>VLOOKUP($B10,[1]VysledkyDoplneni!$C$7:$T$126,9,0)</f>
        <v>0</v>
      </c>
      <c r="K10" s="17">
        <f>VLOOKUP($B10,[1]VysledkyDoplneni!$C$7:$T$126,10,0)</f>
        <v>0</v>
      </c>
      <c r="L10" s="17">
        <f>VLOOKUP($B10,[1]VysledkyDoplneni!$C$7:$T$126,11,0)</f>
        <v>0</v>
      </c>
      <c r="M10" s="17">
        <f>VLOOKUP($B10,[1]VysledkyDoplneni!$C$7:$T$126,12,0)</f>
        <v>0</v>
      </c>
      <c r="N10" s="17">
        <f>VLOOKUP($B10,[1]VysledkyDoplneni!$C$7:$T$126,13,0)</f>
        <v>0</v>
      </c>
      <c r="O10" s="17">
        <f>VLOOKUP($B10,[1]VysledkyDoplneni!$C$7:$T$126,14,0)</f>
        <v>0</v>
      </c>
      <c r="P10" s="17">
        <f>VLOOKUP($B10,[1]VysledkyDoplneni!$C$7:$T$126,15,0)</f>
        <v>0</v>
      </c>
      <c r="Q10" s="17">
        <f>VLOOKUP($B10,[1]VysledkyDoplneni!$C$7:$T$126,16,0)</f>
        <v>0</v>
      </c>
      <c r="R10" s="17">
        <f>VLOOKUP($B10,[1]VysledkyDoplneni!$C$7:$T$126,17,0)</f>
        <v>0</v>
      </c>
      <c r="S10" s="15">
        <f>VLOOKUP($B10,[1]VysledkyDoplneni!$C$7:$T$126,18,0)</f>
        <v>0</v>
      </c>
      <c r="T10" s="18">
        <v>5</v>
      </c>
      <c r="U10" s="19">
        <f t="shared" si="0"/>
        <v>43</v>
      </c>
      <c r="V10" s="20" t="s">
        <v>11</v>
      </c>
    </row>
    <row r="11" spans="1:22" ht="24" customHeight="1">
      <c r="A11" s="13">
        <v>4</v>
      </c>
      <c r="B11" s="14" t="str">
        <f>IF([1]Vstup!C14&lt;&gt;"",[1]Vstup!C14,"")</f>
        <v>Štenglová Michaela</v>
      </c>
      <c r="C11" s="15" t="str">
        <f>IF([1]Vstup!C14&lt;&gt;"",[1]Vstup!D14,"")</f>
        <v xml:space="preserve">  Ž</v>
      </c>
      <c r="D11" s="16">
        <f>VLOOKUP($B11,[1]VysledkyDoplneni!$C$7:$T$126,3,0)</f>
        <v>25</v>
      </c>
      <c r="E11" s="17">
        <f>VLOOKUP($B11,[1]VysledkyDoplneni!$C$7:$T$126,4,0)</f>
        <v>18</v>
      </c>
      <c r="F11" s="17">
        <f>VLOOKUP($B11,[1]VysledkyDoplneni!$C$7:$T$126,5,0)</f>
        <v>0</v>
      </c>
      <c r="G11" s="17">
        <f>VLOOKUP($B11,[1]VysledkyDoplneni!$C$7:$T$126,6,0)</f>
        <v>0</v>
      </c>
      <c r="H11" s="17">
        <f>VLOOKUP($B11,[1]VysledkyDoplneni!$C$7:$T$126,7,0)</f>
        <v>0</v>
      </c>
      <c r="I11" s="17">
        <f>VLOOKUP($B11,[1]VysledkyDoplneni!$C$7:$T$126,8,0)</f>
        <v>0</v>
      </c>
      <c r="J11" s="17">
        <f>VLOOKUP($B11,[1]VysledkyDoplneni!$C$7:$T$126,9,0)</f>
        <v>0</v>
      </c>
      <c r="K11" s="17">
        <f>VLOOKUP($B11,[1]VysledkyDoplneni!$C$7:$T$126,10,0)</f>
        <v>0</v>
      </c>
      <c r="L11" s="17">
        <f>VLOOKUP($B11,[1]VysledkyDoplneni!$C$7:$T$126,11,0)</f>
        <v>0</v>
      </c>
      <c r="M11" s="17">
        <f>VLOOKUP($B11,[1]VysledkyDoplneni!$C$7:$T$126,12,0)</f>
        <v>0</v>
      </c>
      <c r="N11" s="17">
        <f>VLOOKUP($B11,[1]VysledkyDoplneni!$C$7:$T$126,13,0)</f>
        <v>0</v>
      </c>
      <c r="O11" s="17">
        <f>VLOOKUP($B11,[1]VysledkyDoplneni!$C$7:$T$126,14,0)</f>
        <v>0</v>
      </c>
      <c r="P11" s="17">
        <f>VLOOKUP($B11,[1]VysledkyDoplneni!$C$7:$T$126,15,0)</f>
        <v>0</v>
      </c>
      <c r="Q11" s="17">
        <f>VLOOKUP($B11,[1]VysledkyDoplneni!$C$7:$T$126,16,0)</f>
        <v>0</v>
      </c>
      <c r="R11" s="17">
        <f>VLOOKUP($B11,[1]VysledkyDoplneni!$C$7:$T$126,17,0)</f>
        <v>0</v>
      </c>
      <c r="S11" s="15">
        <f>VLOOKUP($B11,[1]VysledkyDoplneni!$C$7:$T$126,18,0)</f>
        <v>0</v>
      </c>
      <c r="T11" s="18">
        <v>3</v>
      </c>
      <c r="U11" s="19">
        <f t="shared" si="0"/>
        <v>43</v>
      </c>
      <c r="V11" s="20" t="s">
        <v>11</v>
      </c>
    </row>
    <row r="12" spans="1:22" ht="24" customHeight="1">
      <c r="A12" s="13">
        <v>5</v>
      </c>
      <c r="B12" s="14" t="str">
        <f>IF([1]Vstup!C9&lt;&gt;"",[1]Vstup!C9,"")</f>
        <v>Uher Jaromír</v>
      </c>
      <c r="C12" s="15" t="str">
        <f>IF([1]Vstup!C9&lt;&gt;"",[1]Vstup!D9,"")</f>
        <v xml:space="preserve">  V</v>
      </c>
      <c r="D12" s="16">
        <f>VLOOKUP($B12,[1]VysledkyDoplneni!$C$7:$T$126,3,0)</f>
        <v>21</v>
      </c>
      <c r="E12" s="17">
        <f>VLOOKUP($B12,[1]VysledkyDoplneni!$C$7:$T$126,4,0)</f>
        <v>21</v>
      </c>
      <c r="F12" s="17">
        <f>VLOOKUP($B12,[1]VysledkyDoplneni!$C$7:$T$126,5,0)</f>
        <v>0</v>
      </c>
      <c r="G12" s="17">
        <f>VLOOKUP($B12,[1]VysledkyDoplneni!$C$7:$T$126,6,0)</f>
        <v>0</v>
      </c>
      <c r="H12" s="17">
        <f>VLOOKUP($B12,[1]VysledkyDoplneni!$C$7:$T$126,7,0)</f>
        <v>0</v>
      </c>
      <c r="I12" s="17">
        <f>VLOOKUP($B12,[1]VysledkyDoplneni!$C$7:$T$126,8,0)</f>
        <v>0</v>
      </c>
      <c r="J12" s="17">
        <f>VLOOKUP($B12,[1]VysledkyDoplneni!$C$7:$T$126,9,0)</f>
        <v>0</v>
      </c>
      <c r="K12" s="17">
        <f>VLOOKUP($B12,[1]VysledkyDoplneni!$C$7:$T$126,10,0)</f>
        <v>0</v>
      </c>
      <c r="L12" s="17">
        <f>VLOOKUP($B12,[1]VysledkyDoplneni!$C$7:$T$126,11,0)</f>
        <v>0</v>
      </c>
      <c r="M12" s="17">
        <f>VLOOKUP($B12,[1]VysledkyDoplneni!$C$7:$T$126,12,0)</f>
        <v>0</v>
      </c>
      <c r="N12" s="17">
        <f>VLOOKUP($B12,[1]VysledkyDoplneni!$C$7:$T$126,13,0)</f>
        <v>0</v>
      </c>
      <c r="O12" s="17">
        <f>VLOOKUP($B12,[1]VysledkyDoplneni!$C$7:$T$126,14,0)</f>
        <v>0</v>
      </c>
      <c r="P12" s="17">
        <f>VLOOKUP($B12,[1]VysledkyDoplneni!$C$7:$T$126,15,0)</f>
        <v>0</v>
      </c>
      <c r="Q12" s="17">
        <f>VLOOKUP($B12,[1]VysledkyDoplneni!$C$7:$T$126,16,0)</f>
        <v>0</v>
      </c>
      <c r="R12" s="17">
        <f>VLOOKUP($B12,[1]VysledkyDoplneni!$C$7:$T$126,17,0)</f>
        <v>0</v>
      </c>
      <c r="S12" s="15">
        <f>VLOOKUP($B12,[1]VysledkyDoplneni!$C$7:$T$126,18,0)</f>
        <v>0</v>
      </c>
      <c r="T12" s="18"/>
      <c r="U12" s="19">
        <f t="shared" si="0"/>
        <v>42</v>
      </c>
      <c r="V12" s="20" t="s">
        <v>12</v>
      </c>
    </row>
    <row r="13" spans="1:22" ht="24" customHeight="1">
      <c r="A13" s="13">
        <v>6</v>
      </c>
      <c r="B13" s="14" t="str">
        <f>IF([1]Vstup!C16&lt;&gt;"",[1]Vstup!C16,"")</f>
        <v>Vaňáč Václav</v>
      </c>
      <c r="C13" s="15" t="str">
        <f>IF([1]Vstup!C16&lt;&gt;"",[1]Vstup!D16,"")</f>
        <v xml:space="preserve">  A</v>
      </c>
      <c r="D13" s="16">
        <f>VLOOKUP($B13,[1]VysledkyDoplneni!$C$7:$T$126,3,0)</f>
        <v>19</v>
      </c>
      <c r="E13" s="17">
        <f>VLOOKUP($B13,[1]VysledkyDoplneni!$C$7:$T$126,4,0)</f>
        <v>23</v>
      </c>
      <c r="F13" s="17">
        <f>VLOOKUP($B13,[1]VysledkyDoplneni!$C$7:$T$126,5,0)</f>
        <v>0</v>
      </c>
      <c r="G13" s="17">
        <f>VLOOKUP($B13,[1]VysledkyDoplneni!$C$7:$T$126,6,0)</f>
        <v>0</v>
      </c>
      <c r="H13" s="17">
        <f>VLOOKUP($B13,[1]VysledkyDoplneni!$C$7:$T$126,7,0)</f>
        <v>0</v>
      </c>
      <c r="I13" s="17">
        <f>VLOOKUP($B13,[1]VysledkyDoplneni!$C$7:$T$126,8,0)</f>
        <v>0</v>
      </c>
      <c r="J13" s="17">
        <f>VLOOKUP($B13,[1]VysledkyDoplneni!$C$7:$T$126,9,0)</f>
        <v>0</v>
      </c>
      <c r="K13" s="17">
        <f>VLOOKUP($B13,[1]VysledkyDoplneni!$C$7:$T$126,10,0)</f>
        <v>0</v>
      </c>
      <c r="L13" s="17">
        <f>VLOOKUP($B13,[1]VysledkyDoplneni!$C$7:$T$126,11,0)</f>
        <v>0</v>
      </c>
      <c r="M13" s="17">
        <f>VLOOKUP($B13,[1]VysledkyDoplneni!$C$7:$T$126,12,0)</f>
        <v>0</v>
      </c>
      <c r="N13" s="17">
        <f>VLOOKUP($B13,[1]VysledkyDoplneni!$C$7:$T$126,13,0)</f>
        <v>0</v>
      </c>
      <c r="O13" s="17">
        <f>VLOOKUP($B13,[1]VysledkyDoplneni!$C$7:$T$126,14,0)</f>
        <v>0</v>
      </c>
      <c r="P13" s="17">
        <f>VLOOKUP($B13,[1]VysledkyDoplneni!$C$7:$T$126,15,0)</f>
        <v>0</v>
      </c>
      <c r="Q13" s="17">
        <f>VLOOKUP($B13,[1]VysledkyDoplneni!$C$7:$T$126,16,0)</f>
        <v>0</v>
      </c>
      <c r="R13" s="17">
        <f>VLOOKUP($B13,[1]VysledkyDoplneni!$C$7:$T$126,17,0)</f>
        <v>0</v>
      </c>
      <c r="S13" s="15">
        <f>VLOOKUP($B13,[1]VysledkyDoplneni!$C$7:$T$126,18,0)</f>
        <v>0</v>
      </c>
      <c r="T13" s="18"/>
      <c r="U13" s="19">
        <f t="shared" si="0"/>
        <v>42</v>
      </c>
      <c r="V13" s="20" t="s">
        <v>12</v>
      </c>
    </row>
    <row r="14" spans="1:22" ht="24" customHeight="1">
      <c r="A14" s="13">
        <v>7</v>
      </c>
      <c r="B14" s="14" t="str">
        <f>IF([1]Vstup!C10&lt;&gt;"",[1]Vstup!C10,"")</f>
        <v>Mikulka Peter</v>
      </c>
      <c r="C14" s="15" t="str">
        <f>IF([1]Vstup!C10&lt;&gt;"",[1]Vstup!D10,"")</f>
        <v xml:space="preserve">  B</v>
      </c>
      <c r="D14" s="16">
        <f>VLOOKUP($B14,[1]VysledkyDoplneni!$C$7:$T$126,3,0)</f>
        <v>22</v>
      </c>
      <c r="E14" s="17">
        <f>VLOOKUP($B14,[1]VysledkyDoplneni!$C$7:$T$126,4,0)</f>
        <v>19</v>
      </c>
      <c r="F14" s="17">
        <f>VLOOKUP($B14,[1]VysledkyDoplneni!$C$7:$T$126,5,0)</f>
        <v>0</v>
      </c>
      <c r="G14" s="17">
        <f>VLOOKUP($B14,[1]VysledkyDoplneni!$C$7:$T$126,6,0)</f>
        <v>0</v>
      </c>
      <c r="H14" s="17">
        <f>VLOOKUP($B14,[1]VysledkyDoplneni!$C$7:$T$126,7,0)</f>
        <v>0</v>
      </c>
      <c r="I14" s="17">
        <f>VLOOKUP($B14,[1]VysledkyDoplneni!$C$7:$T$126,8,0)</f>
        <v>0</v>
      </c>
      <c r="J14" s="17">
        <f>VLOOKUP($B14,[1]VysledkyDoplneni!$C$7:$T$126,9,0)</f>
        <v>0</v>
      </c>
      <c r="K14" s="17">
        <f>VLOOKUP($B14,[1]VysledkyDoplneni!$C$7:$T$126,10,0)</f>
        <v>0</v>
      </c>
      <c r="L14" s="17">
        <f>VLOOKUP($B14,[1]VysledkyDoplneni!$C$7:$T$126,11,0)</f>
        <v>0</v>
      </c>
      <c r="M14" s="17">
        <f>VLOOKUP($B14,[1]VysledkyDoplneni!$C$7:$T$126,12,0)</f>
        <v>0</v>
      </c>
      <c r="N14" s="17">
        <f>VLOOKUP($B14,[1]VysledkyDoplneni!$C$7:$T$126,13,0)</f>
        <v>0</v>
      </c>
      <c r="O14" s="17">
        <f>VLOOKUP($B14,[1]VysledkyDoplneni!$C$7:$T$126,14,0)</f>
        <v>0</v>
      </c>
      <c r="P14" s="17">
        <f>VLOOKUP($B14,[1]VysledkyDoplneni!$C$7:$T$126,15,0)</f>
        <v>0</v>
      </c>
      <c r="Q14" s="17">
        <f>VLOOKUP($B14,[1]VysledkyDoplneni!$C$7:$T$126,16,0)</f>
        <v>0</v>
      </c>
      <c r="R14" s="17">
        <f>VLOOKUP($B14,[1]VysledkyDoplneni!$C$7:$T$126,17,0)</f>
        <v>0</v>
      </c>
      <c r="S14" s="15">
        <f>VLOOKUP($B14,[1]VysledkyDoplneni!$C$7:$T$126,18,0)</f>
        <v>0</v>
      </c>
      <c r="T14" s="18"/>
      <c r="U14" s="19">
        <f t="shared" si="0"/>
        <v>41</v>
      </c>
      <c r="V14" s="20" t="s">
        <v>13</v>
      </c>
    </row>
    <row r="15" spans="1:22" ht="24" customHeight="1">
      <c r="A15" s="13">
        <v>8</v>
      </c>
      <c r="B15" s="14" t="str">
        <f>IF([1]Vstup!C21&lt;&gt;"",[1]Vstup!C21,"")</f>
        <v>Elšlégr Josef</v>
      </c>
      <c r="C15" s="15" t="str">
        <f>IF([1]Vstup!C21&lt;&gt;"",[1]Vstup!D21,"")</f>
        <v xml:space="preserve">  SV</v>
      </c>
      <c r="D15" s="16">
        <f>VLOOKUP($B15,[1]VysledkyDoplneni!$C$7:$T$126,3,0)</f>
        <v>22</v>
      </c>
      <c r="E15" s="17">
        <f>VLOOKUP($B15,[1]VysledkyDoplneni!$C$7:$T$126,4,0)</f>
        <v>19</v>
      </c>
      <c r="F15" s="17">
        <f>VLOOKUP($B15,[1]VysledkyDoplneni!$C$7:$T$126,5,0)</f>
        <v>0</v>
      </c>
      <c r="G15" s="17">
        <f>VLOOKUP($B15,[1]VysledkyDoplneni!$C$7:$T$126,6,0)</f>
        <v>0</v>
      </c>
      <c r="H15" s="17">
        <f>VLOOKUP($B15,[1]VysledkyDoplneni!$C$7:$T$126,7,0)</f>
        <v>0</v>
      </c>
      <c r="I15" s="17">
        <f>VLOOKUP($B15,[1]VysledkyDoplneni!$C$7:$T$126,8,0)</f>
        <v>0</v>
      </c>
      <c r="J15" s="17">
        <f>VLOOKUP($B15,[1]VysledkyDoplneni!$C$7:$T$126,9,0)</f>
        <v>0</v>
      </c>
      <c r="K15" s="17">
        <f>VLOOKUP($B15,[1]VysledkyDoplneni!$C$7:$T$126,10,0)</f>
        <v>0</v>
      </c>
      <c r="L15" s="17">
        <f>VLOOKUP($B15,[1]VysledkyDoplneni!$C$7:$T$126,11,0)</f>
        <v>0</v>
      </c>
      <c r="M15" s="17">
        <f>VLOOKUP($B15,[1]VysledkyDoplneni!$C$7:$T$126,12,0)</f>
        <v>0</v>
      </c>
      <c r="N15" s="17">
        <f>VLOOKUP($B15,[1]VysledkyDoplneni!$C$7:$T$126,13,0)</f>
        <v>0</v>
      </c>
      <c r="O15" s="17">
        <f>VLOOKUP($B15,[1]VysledkyDoplneni!$C$7:$T$126,14,0)</f>
        <v>0</v>
      </c>
      <c r="P15" s="17">
        <f>VLOOKUP($B15,[1]VysledkyDoplneni!$C$7:$T$126,15,0)</f>
        <v>0</v>
      </c>
      <c r="Q15" s="17">
        <f>VLOOKUP($B15,[1]VysledkyDoplneni!$C$7:$T$126,16,0)</f>
        <v>0</v>
      </c>
      <c r="R15" s="17">
        <f>VLOOKUP($B15,[1]VysledkyDoplneni!$C$7:$T$126,17,0)</f>
        <v>0</v>
      </c>
      <c r="S15" s="15">
        <f>VLOOKUP($B15,[1]VysledkyDoplneni!$C$7:$T$126,18,0)</f>
        <v>0</v>
      </c>
      <c r="T15" s="18"/>
      <c r="U15" s="19">
        <f t="shared" si="0"/>
        <v>41</v>
      </c>
      <c r="V15" s="20" t="s">
        <v>13</v>
      </c>
    </row>
    <row r="16" spans="1:22" ht="24" customHeight="1">
      <c r="A16" s="13">
        <v>9</v>
      </c>
      <c r="B16" s="14" t="str">
        <f>IF([1]Vstup!C27&lt;&gt;"",[1]Vstup!C27,"")</f>
        <v>Kuta Petr</v>
      </c>
      <c r="C16" s="15" t="e">
        <f>IF([1]Vstup!C27&lt;&gt;"",[1]Vstup!D27,"")</f>
        <v>#N/A</v>
      </c>
      <c r="D16" s="16">
        <f>VLOOKUP($B16,[1]VysledkyDoplneni!$C$7:$T$126,3,0)</f>
        <v>22</v>
      </c>
      <c r="E16" s="17">
        <f>VLOOKUP($B16,[1]VysledkyDoplneni!$C$7:$T$126,4,0)</f>
        <v>19</v>
      </c>
      <c r="F16" s="17">
        <f>VLOOKUP($B16,[1]VysledkyDoplneni!$C$7:$T$126,5,0)</f>
        <v>0</v>
      </c>
      <c r="G16" s="17">
        <f>VLOOKUP($B16,[1]VysledkyDoplneni!$C$7:$T$126,6,0)</f>
        <v>0</v>
      </c>
      <c r="H16" s="17">
        <f>VLOOKUP($B16,[1]VysledkyDoplneni!$C$7:$T$126,7,0)</f>
        <v>0</v>
      </c>
      <c r="I16" s="17">
        <f>VLOOKUP($B16,[1]VysledkyDoplneni!$C$7:$T$126,8,0)</f>
        <v>0</v>
      </c>
      <c r="J16" s="17">
        <f>VLOOKUP($B16,[1]VysledkyDoplneni!$C$7:$T$126,9,0)</f>
        <v>0</v>
      </c>
      <c r="K16" s="17">
        <f>VLOOKUP($B16,[1]VysledkyDoplneni!$C$7:$T$126,10,0)</f>
        <v>0</v>
      </c>
      <c r="L16" s="17">
        <f>VLOOKUP($B16,[1]VysledkyDoplneni!$C$7:$T$126,11,0)</f>
        <v>0</v>
      </c>
      <c r="M16" s="17">
        <f>VLOOKUP($B16,[1]VysledkyDoplneni!$C$7:$T$126,12,0)</f>
        <v>0</v>
      </c>
      <c r="N16" s="17">
        <f>VLOOKUP($B16,[1]VysledkyDoplneni!$C$7:$T$126,13,0)</f>
        <v>0</v>
      </c>
      <c r="O16" s="17">
        <f>VLOOKUP($B16,[1]VysledkyDoplneni!$C$7:$T$126,14,0)</f>
        <v>0</v>
      </c>
      <c r="P16" s="17">
        <f>VLOOKUP($B16,[1]VysledkyDoplneni!$C$7:$T$126,15,0)</f>
        <v>0</v>
      </c>
      <c r="Q16" s="17">
        <f>VLOOKUP($B16,[1]VysledkyDoplneni!$C$7:$T$126,16,0)</f>
        <v>0</v>
      </c>
      <c r="R16" s="17">
        <f>VLOOKUP($B16,[1]VysledkyDoplneni!$C$7:$T$126,17,0)</f>
        <v>0</v>
      </c>
      <c r="S16" s="15">
        <f>VLOOKUP($B16,[1]VysledkyDoplneni!$C$7:$T$126,18,0)</f>
        <v>0</v>
      </c>
      <c r="T16" s="18"/>
      <c r="U16" s="19">
        <f t="shared" si="0"/>
        <v>41</v>
      </c>
      <c r="V16" s="20" t="s">
        <v>13</v>
      </c>
    </row>
    <row r="17" spans="1:22" ht="24" customHeight="1">
      <c r="A17" s="13">
        <v>10</v>
      </c>
      <c r="B17" s="14" t="str">
        <f>IF([1]Vstup!C23&lt;&gt;"",[1]Vstup!C23,"")</f>
        <v>Frenkl Jiří</v>
      </c>
      <c r="C17" s="15" t="str">
        <f>IF([1]Vstup!C23&lt;&gt;"",[1]Vstup!D23,"")</f>
        <v xml:space="preserve">  A</v>
      </c>
      <c r="D17" s="16">
        <f>VLOOKUP($B17,[1]VysledkyDoplneni!$C$7:$T$126,3,0)</f>
        <v>21</v>
      </c>
      <c r="E17" s="17">
        <f>VLOOKUP($B17,[1]VysledkyDoplneni!$C$7:$T$126,4,0)</f>
        <v>20</v>
      </c>
      <c r="F17" s="17">
        <f>VLOOKUP($B17,[1]VysledkyDoplneni!$C$7:$T$126,5,0)</f>
        <v>0</v>
      </c>
      <c r="G17" s="17">
        <f>VLOOKUP($B17,[1]VysledkyDoplneni!$C$7:$T$126,6,0)</f>
        <v>0</v>
      </c>
      <c r="H17" s="17">
        <f>VLOOKUP($B17,[1]VysledkyDoplneni!$C$7:$T$126,7,0)</f>
        <v>0</v>
      </c>
      <c r="I17" s="17">
        <f>VLOOKUP($B17,[1]VysledkyDoplneni!$C$7:$T$126,8,0)</f>
        <v>0</v>
      </c>
      <c r="J17" s="17">
        <f>VLOOKUP($B17,[1]VysledkyDoplneni!$C$7:$T$126,9,0)</f>
        <v>0</v>
      </c>
      <c r="K17" s="17">
        <f>VLOOKUP($B17,[1]VysledkyDoplneni!$C$7:$T$126,10,0)</f>
        <v>0</v>
      </c>
      <c r="L17" s="17">
        <f>VLOOKUP($B17,[1]VysledkyDoplneni!$C$7:$T$126,11,0)</f>
        <v>0</v>
      </c>
      <c r="M17" s="17">
        <f>VLOOKUP($B17,[1]VysledkyDoplneni!$C$7:$T$126,12,0)</f>
        <v>0</v>
      </c>
      <c r="N17" s="17">
        <f>VLOOKUP($B17,[1]VysledkyDoplneni!$C$7:$T$126,13,0)</f>
        <v>0</v>
      </c>
      <c r="O17" s="17">
        <f>VLOOKUP($B17,[1]VysledkyDoplneni!$C$7:$T$126,14,0)</f>
        <v>0</v>
      </c>
      <c r="P17" s="17">
        <f>VLOOKUP($B17,[1]VysledkyDoplneni!$C$7:$T$126,15,0)</f>
        <v>0</v>
      </c>
      <c r="Q17" s="17">
        <f>VLOOKUP($B17,[1]VysledkyDoplneni!$C$7:$T$126,16,0)</f>
        <v>0</v>
      </c>
      <c r="R17" s="17">
        <f>VLOOKUP($B17,[1]VysledkyDoplneni!$C$7:$T$126,17,0)</f>
        <v>0</v>
      </c>
      <c r="S17" s="15">
        <f>VLOOKUP($B17,[1]VysledkyDoplneni!$C$7:$T$126,18,0)</f>
        <v>0</v>
      </c>
      <c r="T17" s="18"/>
      <c r="U17" s="19">
        <f t="shared" si="0"/>
        <v>41</v>
      </c>
      <c r="V17" s="20" t="s">
        <v>13</v>
      </c>
    </row>
    <row r="18" spans="1:22" ht="24" customHeight="1">
      <c r="A18" s="13">
        <v>11</v>
      </c>
      <c r="B18" s="14" t="str">
        <f>IF([1]Vstup!C26&lt;&gt;"",[1]Vstup!C26,"")</f>
        <v>Hřebec Jan st.</v>
      </c>
      <c r="C18" s="15" t="e">
        <f>IF([1]Vstup!C26&lt;&gt;"",[1]Vstup!D26,"")</f>
        <v>#N/A</v>
      </c>
      <c r="D18" s="16">
        <f>VLOOKUP($B18,[1]VysledkyDoplneni!$C$7:$T$126,3,0)</f>
        <v>22</v>
      </c>
      <c r="E18" s="17">
        <f>VLOOKUP($B18,[1]VysledkyDoplneni!$C$7:$T$126,4,0)</f>
        <v>18</v>
      </c>
      <c r="F18" s="17">
        <f>VLOOKUP($B18,[1]VysledkyDoplneni!$C$7:$T$126,5,0)</f>
        <v>0</v>
      </c>
      <c r="G18" s="17">
        <f>VLOOKUP($B18,[1]VysledkyDoplneni!$C$7:$T$126,6,0)</f>
        <v>0</v>
      </c>
      <c r="H18" s="17">
        <f>VLOOKUP($B18,[1]VysledkyDoplneni!$C$7:$T$126,7,0)</f>
        <v>0</v>
      </c>
      <c r="I18" s="17">
        <f>VLOOKUP($B18,[1]VysledkyDoplneni!$C$7:$T$126,8,0)</f>
        <v>0</v>
      </c>
      <c r="J18" s="17">
        <f>VLOOKUP($B18,[1]VysledkyDoplneni!$C$7:$T$126,9,0)</f>
        <v>0</v>
      </c>
      <c r="K18" s="17">
        <f>VLOOKUP($B18,[1]VysledkyDoplneni!$C$7:$T$126,10,0)</f>
        <v>0</v>
      </c>
      <c r="L18" s="17">
        <f>VLOOKUP($B18,[1]VysledkyDoplneni!$C$7:$T$126,11,0)</f>
        <v>0</v>
      </c>
      <c r="M18" s="17">
        <f>VLOOKUP($B18,[1]VysledkyDoplneni!$C$7:$T$126,12,0)</f>
        <v>0</v>
      </c>
      <c r="N18" s="17">
        <f>VLOOKUP($B18,[1]VysledkyDoplneni!$C$7:$T$126,13,0)</f>
        <v>0</v>
      </c>
      <c r="O18" s="17">
        <f>VLOOKUP($B18,[1]VysledkyDoplneni!$C$7:$T$126,14,0)</f>
        <v>0</v>
      </c>
      <c r="P18" s="17">
        <f>VLOOKUP($B18,[1]VysledkyDoplneni!$C$7:$T$126,15,0)</f>
        <v>0</v>
      </c>
      <c r="Q18" s="17">
        <f>VLOOKUP($B18,[1]VysledkyDoplneni!$C$7:$T$126,16,0)</f>
        <v>0</v>
      </c>
      <c r="R18" s="17">
        <f>VLOOKUP($B18,[1]VysledkyDoplneni!$C$7:$T$126,17,0)</f>
        <v>0</v>
      </c>
      <c r="S18" s="15">
        <f>VLOOKUP($B18,[1]VysledkyDoplneni!$C$7:$T$126,18,0)</f>
        <v>0</v>
      </c>
      <c r="T18" s="18"/>
      <c r="U18" s="19">
        <f t="shared" si="0"/>
        <v>40</v>
      </c>
      <c r="V18" s="20" t="s">
        <v>14</v>
      </c>
    </row>
    <row r="19" spans="1:22" ht="24" customHeight="1">
      <c r="A19" s="13">
        <v>12</v>
      </c>
      <c r="B19" s="14" t="str">
        <f>IF([1]Vstup!C24&lt;&gt;"",[1]Vstup!C24,"")</f>
        <v>Hulinský Karel</v>
      </c>
      <c r="C19" s="15" t="e">
        <f>IF([1]Vstup!C24&lt;&gt;"",[1]Vstup!D24,"")</f>
        <v>#N/A</v>
      </c>
      <c r="D19" s="16">
        <f>VLOOKUP($B19,[1]VysledkyDoplneni!$C$7:$T$126,3,0)</f>
        <v>19</v>
      </c>
      <c r="E19" s="17">
        <f>VLOOKUP($B19,[1]VysledkyDoplneni!$C$7:$T$126,4,0)</f>
        <v>18</v>
      </c>
      <c r="F19" s="17">
        <f>VLOOKUP($B19,[1]VysledkyDoplneni!$C$7:$T$126,5,0)</f>
        <v>0</v>
      </c>
      <c r="G19" s="17">
        <f>VLOOKUP($B19,[1]VysledkyDoplneni!$C$7:$T$126,6,0)</f>
        <v>0</v>
      </c>
      <c r="H19" s="17">
        <f>VLOOKUP($B19,[1]VysledkyDoplneni!$C$7:$T$126,7,0)</f>
        <v>0</v>
      </c>
      <c r="I19" s="17">
        <f>VLOOKUP($B19,[1]VysledkyDoplneni!$C$7:$T$126,8,0)</f>
        <v>0</v>
      </c>
      <c r="J19" s="17">
        <f>VLOOKUP($B19,[1]VysledkyDoplneni!$C$7:$T$126,9,0)</f>
        <v>0</v>
      </c>
      <c r="K19" s="17">
        <f>VLOOKUP($B19,[1]VysledkyDoplneni!$C$7:$T$126,10,0)</f>
        <v>0</v>
      </c>
      <c r="L19" s="17">
        <f>VLOOKUP($B19,[1]VysledkyDoplneni!$C$7:$T$126,11,0)</f>
        <v>0</v>
      </c>
      <c r="M19" s="17">
        <f>VLOOKUP($B19,[1]VysledkyDoplneni!$C$7:$T$126,12,0)</f>
        <v>0</v>
      </c>
      <c r="N19" s="17">
        <f>VLOOKUP($B19,[1]VysledkyDoplneni!$C$7:$T$126,13,0)</f>
        <v>0</v>
      </c>
      <c r="O19" s="17">
        <f>VLOOKUP($B19,[1]VysledkyDoplneni!$C$7:$T$126,14,0)</f>
        <v>0</v>
      </c>
      <c r="P19" s="17">
        <f>VLOOKUP($B19,[1]VysledkyDoplneni!$C$7:$T$126,15,0)</f>
        <v>0</v>
      </c>
      <c r="Q19" s="17">
        <f>VLOOKUP($B19,[1]VysledkyDoplneni!$C$7:$T$126,16,0)</f>
        <v>0</v>
      </c>
      <c r="R19" s="17">
        <f>VLOOKUP($B19,[1]VysledkyDoplneni!$C$7:$T$126,17,0)</f>
        <v>0</v>
      </c>
      <c r="S19" s="15">
        <f>VLOOKUP($B19,[1]VysledkyDoplneni!$C$7:$T$126,18,0)</f>
        <v>0</v>
      </c>
      <c r="T19" s="18"/>
      <c r="U19" s="19">
        <f t="shared" si="0"/>
        <v>37</v>
      </c>
      <c r="V19" s="20" t="s">
        <v>15</v>
      </c>
    </row>
    <row r="20" spans="1:22" ht="24" customHeight="1">
      <c r="A20" s="13">
        <v>13</v>
      </c>
      <c r="B20" s="14" t="str">
        <f>IF([1]Vstup!C25&lt;&gt;"",[1]Vstup!C25,"")</f>
        <v>Hřebec Jan ml.</v>
      </c>
      <c r="C20" s="15" t="str">
        <f>IF([1]Vstup!C25&lt;&gt;"",[1]Vstup!D25,"")</f>
        <v xml:space="preserve">  J</v>
      </c>
      <c r="D20" s="16">
        <f>VLOOKUP($B20,[1]VysledkyDoplneni!$C$7:$T$126,3,0)</f>
        <v>19</v>
      </c>
      <c r="E20" s="17">
        <f>VLOOKUP($B20,[1]VysledkyDoplneni!$C$7:$T$126,4,0)</f>
        <v>18</v>
      </c>
      <c r="F20" s="17">
        <f>VLOOKUP($B20,[1]VysledkyDoplneni!$C$7:$T$126,5,0)</f>
        <v>0</v>
      </c>
      <c r="G20" s="17">
        <f>VLOOKUP($B20,[1]VysledkyDoplneni!$C$7:$T$126,6,0)</f>
        <v>0</v>
      </c>
      <c r="H20" s="17">
        <f>VLOOKUP($B20,[1]VysledkyDoplneni!$C$7:$T$126,7,0)</f>
        <v>0</v>
      </c>
      <c r="I20" s="17">
        <f>VLOOKUP($B20,[1]VysledkyDoplneni!$C$7:$T$126,8,0)</f>
        <v>0</v>
      </c>
      <c r="J20" s="17">
        <f>VLOOKUP($B20,[1]VysledkyDoplneni!$C$7:$T$126,9,0)</f>
        <v>0</v>
      </c>
      <c r="K20" s="17">
        <f>VLOOKUP($B20,[1]VysledkyDoplneni!$C$7:$T$126,10,0)</f>
        <v>0</v>
      </c>
      <c r="L20" s="17">
        <f>VLOOKUP($B20,[1]VysledkyDoplneni!$C$7:$T$126,11,0)</f>
        <v>0</v>
      </c>
      <c r="M20" s="17">
        <f>VLOOKUP($B20,[1]VysledkyDoplneni!$C$7:$T$126,12,0)</f>
        <v>0</v>
      </c>
      <c r="N20" s="17">
        <f>VLOOKUP($B20,[1]VysledkyDoplneni!$C$7:$T$126,13,0)</f>
        <v>0</v>
      </c>
      <c r="O20" s="17">
        <f>VLOOKUP($B20,[1]VysledkyDoplneni!$C$7:$T$126,14,0)</f>
        <v>0</v>
      </c>
      <c r="P20" s="17">
        <f>VLOOKUP($B20,[1]VysledkyDoplneni!$C$7:$T$126,15,0)</f>
        <v>0</v>
      </c>
      <c r="Q20" s="17">
        <f>VLOOKUP($B20,[1]VysledkyDoplneni!$C$7:$T$126,16,0)</f>
        <v>0</v>
      </c>
      <c r="R20" s="17">
        <f>VLOOKUP($B20,[1]VysledkyDoplneni!$C$7:$T$126,17,0)</f>
        <v>0</v>
      </c>
      <c r="S20" s="15">
        <f>VLOOKUP($B20,[1]VysledkyDoplneni!$C$7:$T$126,18,0)</f>
        <v>0</v>
      </c>
      <c r="T20" s="18"/>
      <c r="U20" s="19">
        <f t="shared" si="0"/>
        <v>37</v>
      </c>
      <c r="V20" s="20" t="s">
        <v>15</v>
      </c>
    </row>
    <row r="21" spans="1:22" ht="24" customHeight="1">
      <c r="A21" s="13">
        <v>14</v>
      </c>
      <c r="B21" s="14" t="str">
        <f>IF([1]Vstup!C18&lt;&gt;"",[1]Vstup!C18,"")</f>
        <v>Prokeš Vladimír</v>
      </c>
      <c r="C21" s="15" t="str">
        <f>IF([1]Vstup!C18&lt;&gt;"",[1]Vstup!D18,"")</f>
        <v xml:space="preserve">  C</v>
      </c>
      <c r="D21" s="16">
        <f>VLOOKUP($B21,[1]VysledkyDoplneni!$C$7:$T$126,3,0)</f>
        <v>18</v>
      </c>
      <c r="E21" s="17">
        <f>VLOOKUP($B21,[1]VysledkyDoplneni!$C$7:$T$126,4,0)</f>
        <v>19</v>
      </c>
      <c r="F21" s="17">
        <f>VLOOKUP($B21,[1]VysledkyDoplneni!$C$7:$T$126,5,0)</f>
        <v>0</v>
      </c>
      <c r="G21" s="17">
        <f>VLOOKUP($B21,[1]VysledkyDoplneni!$C$7:$T$126,6,0)</f>
        <v>0</v>
      </c>
      <c r="H21" s="17">
        <f>VLOOKUP($B21,[1]VysledkyDoplneni!$C$7:$T$126,7,0)</f>
        <v>0</v>
      </c>
      <c r="I21" s="17">
        <f>VLOOKUP($B21,[1]VysledkyDoplneni!$C$7:$T$126,8,0)</f>
        <v>0</v>
      </c>
      <c r="J21" s="17">
        <f>VLOOKUP($B21,[1]VysledkyDoplneni!$C$7:$T$126,9,0)</f>
        <v>0</v>
      </c>
      <c r="K21" s="17">
        <f>VLOOKUP($B21,[1]VysledkyDoplneni!$C$7:$T$126,10,0)</f>
        <v>0</v>
      </c>
      <c r="L21" s="17">
        <f>VLOOKUP($B21,[1]VysledkyDoplneni!$C$7:$T$126,11,0)</f>
        <v>0</v>
      </c>
      <c r="M21" s="17">
        <f>VLOOKUP($B21,[1]VysledkyDoplneni!$C$7:$T$126,12,0)</f>
        <v>0</v>
      </c>
      <c r="N21" s="17">
        <f>VLOOKUP($B21,[1]VysledkyDoplneni!$C$7:$T$126,13,0)</f>
        <v>0</v>
      </c>
      <c r="O21" s="17">
        <f>VLOOKUP($B21,[1]VysledkyDoplneni!$C$7:$T$126,14,0)</f>
        <v>0</v>
      </c>
      <c r="P21" s="17">
        <f>VLOOKUP($B21,[1]VysledkyDoplneni!$C$7:$T$126,15,0)</f>
        <v>0</v>
      </c>
      <c r="Q21" s="17">
        <f>VLOOKUP($B21,[1]VysledkyDoplneni!$C$7:$T$126,16,0)</f>
        <v>0</v>
      </c>
      <c r="R21" s="17">
        <f>VLOOKUP($B21,[1]VysledkyDoplneni!$C$7:$T$126,17,0)</f>
        <v>0</v>
      </c>
      <c r="S21" s="15">
        <f>VLOOKUP($B21,[1]VysledkyDoplneni!$C$7:$T$126,18,0)</f>
        <v>0</v>
      </c>
      <c r="T21" s="18"/>
      <c r="U21" s="19">
        <f t="shared" si="0"/>
        <v>37</v>
      </c>
      <c r="V21" s="20" t="s">
        <v>15</v>
      </c>
    </row>
    <row r="22" spans="1:22" ht="24" customHeight="1">
      <c r="A22" s="13">
        <v>15</v>
      </c>
      <c r="B22" s="14" t="str">
        <f>IF([1]Vstup!C28&lt;&gt;"",[1]Vstup!C28,"")</f>
        <v>Zeman Martin</v>
      </c>
      <c r="C22" s="15" t="e">
        <f>IF([1]Vstup!C28&lt;&gt;"",[1]Vstup!D28,"")</f>
        <v>#N/A</v>
      </c>
      <c r="D22" s="16">
        <f>VLOOKUP($B22,[1]VysledkyDoplneni!$C$7:$T$126,3,0)</f>
        <v>18</v>
      </c>
      <c r="E22" s="17">
        <f>VLOOKUP($B22,[1]VysledkyDoplneni!$C$7:$T$126,4,0)</f>
        <v>19</v>
      </c>
      <c r="F22" s="17">
        <f>VLOOKUP($B22,[1]VysledkyDoplneni!$C$7:$T$126,5,0)</f>
        <v>0</v>
      </c>
      <c r="G22" s="17">
        <f>VLOOKUP($B22,[1]VysledkyDoplneni!$C$7:$T$126,6,0)</f>
        <v>0</v>
      </c>
      <c r="H22" s="17">
        <f>VLOOKUP($B22,[1]VysledkyDoplneni!$C$7:$T$126,7,0)</f>
        <v>0</v>
      </c>
      <c r="I22" s="17">
        <f>VLOOKUP($B22,[1]VysledkyDoplneni!$C$7:$T$126,8,0)</f>
        <v>0</v>
      </c>
      <c r="J22" s="17">
        <f>VLOOKUP($B22,[1]VysledkyDoplneni!$C$7:$T$126,9,0)</f>
        <v>0</v>
      </c>
      <c r="K22" s="17">
        <f>VLOOKUP($B22,[1]VysledkyDoplneni!$C$7:$T$126,10,0)</f>
        <v>0</v>
      </c>
      <c r="L22" s="17">
        <f>VLOOKUP($B22,[1]VysledkyDoplneni!$C$7:$T$126,11,0)</f>
        <v>0</v>
      </c>
      <c r="M22" s="17">
        <f>VLOOKUP($B22,[1]VysledkyDoplneni!$C$7:$T$126,12,0)</f>
        <v>0</v>
      </c>
      <c r="N22" s="17">
        <f>VLOOKUP($B22,[1]VysledkyDoplneni!$C$7:$T$126,13,0)</f>
        <v>0</v>
      </c>
      <c r="O22" s="17">
        <f>VLOOKUP($B22,[1]VysledkyDoplneni!$C$7:$T$126,14,0)</f>
        <v>0</v>
      </c>
      <c r="P22" s="17">
        <f>VLOOKUP($B22,[1]VysledkyDoplneni!$C$7:$T$126,15,0)</f>
        <v>0</v>
      </c>
      <c r="Q22" s="17">
        <f>VLOOKUP($B22,[1]VysledkyDoplneni!$C$7:$T$126,16,0)</f>
        <v>0</v>
      </c>
      <c r="R22" s="17">
        <f>VLOOKUP($B22,[1]VysledkyDoplneni!$C$7:$T$126,17,0)</f>
        <v>0</v>
      </c>
      <c r="S22" s="15">
        <f>VLOOKUP($B22,[1]VysledkyDoplneni!$C$7:$T$126,18,0)</f>
        <v>0</v>
      </c>
      <c r="T22" s="18"/>
      <c r="U22" s="19">
        <f t="shared" si="0"/>
        <v>37</v>
      </c>
      <c r="V22" s="20" t="s">
        <v>15</v>
      </c>
    </row>
    <row r="23" spans="1:22" ht="24" customHeight="1">
      <c r="A23" s="13">
        <v>16</v>
      </c>
      <c r="B23" s="14" t="str">
        <f>IF([1]Vstup!C22&lt;&gt;"",[1]Vstup!C22,"")</f>
        <v>Racek Petr</v>
      </c>
      <c r="C23" s="15" t="str">
        <f>IF([1]Vstup!C22&lt;&gt;"",[1]Vstup!D22,"")</f>
        <v xml:space="preserve">  B</v>
      </c>
      <c r="D23" s="16">
        <f>VLOOKUP($B23,[1]VysledkyDoplneni!$C$7:$T$126,3,0)</f>
        <v>18</v>
      </c>
      <c r="E23" s="17">
        <f>VLOOKUP($B23,[1]VysledkyDoplneni!$C$7:$T$126,4,0)</f>
        <v>18</v>
      </c>
      <c r="F23" s="17">
        <f>VLOOKUP($B23,[1]VysledkyDoplneni!$C$7:$T$126,5,0)</f>
        <v>0</v>
      </c>
      <c r="G23" s="17">
        <f>VLOOKUP($B23,[1]VysledkyDoplneni!$C$7:$T$126,6,0)</f>
        <v>0</v>
      </c>
      <c r="H23" s="17">
        <f>VLOOKUP($B23,[1]VysledkyDoplneni!$C$7:$T$126,7,0)</f>
        <v>0</v>
      </c>
      <c r="I23" s="17">
        <f>VLOOKUP($B23,[1]VysledkyDoplneni!$C$7:$T$126,8,0)</f>
        <v>0</v>
      </c>
      <c r="J23" s="17">
        <f>VLOOKUP($B23,[1]VysledkyDoplneni!$C$7:$T$126,9,0)</f>
        <v>0</v>
      </c>
      <c r="K23" s="17">
        <f>VLOOKUP($B23,[1]VysledkyDoplneni!$C$7:$T$126,10,0)</f>
        <v>0</v>
      </c>
      <c r="L23" s="17">
        <f>VLOOKUP($B23,[1]VysledkyDoplneni!$C$7:$T$126,11,0)</f>
        <v>0</v>
      </c>
      <c r="M23" s="17">
        <f>VLOOKUP($B23,[1]VysledkyDoplneni!$C$7:$T$126,12,0)</f>
        <v>0</v>
      </c>
      <c r="N23" s="17">
        <f>VLOOKUP($B23,[1]VysledkyDoplneni!$C$7:$T$126,13,0)</f>
        <v>0</v>
      </c>
      <c r="O23" s="17">
        <f>VLOOKUP($B23,[1]VysledkyDoplneni!$C$7:$T$126,14,0)</f>
        <v>0</v>
      </c>
      <c r="P23" s="17">
        <f>VLOOKUP($B23,[1]VysledkyDoplneni!$C$7:$T$126,15,0)</f>
        <v>0</v>
      </c>
      <c r="Q23" s="17">
        <f>VLOOKUP($B23,[1]VysledkyDoplneni!$C$7:$T$126,16,0)</f>
        <v>0</v>
      </c>
      <c r="R23" s="17">
        <f>VLOOKUP($B23,[1]VysledkyDoplneni!$C$7:$T$126,17,0)</f>
        <v>0</v>
      </c>
      <c r="S23" s="15">
        <f>VLOOKUP($B23,[1]VysledkyDoplneni!$C$7:$T$126,18,0)</f>
        <v>0</v>
      </c>
      <c r="T23" s="18"/>
      <c r="U23" s="19">
        <f t="shared" si="0"/>
        <v>36</v>
      </c>
      <c r="V23" s="20" t="s">
        <v>16</v>
      </c>
    </row>
    <row r="24" spans="1:22" ht="24" customHeight="1">
      <c r="A24" s="13">
        <v>17</v>
      </c>
      <c r="B24" s="14" t="str">
        <f>IF([1]Vstup!C29&lt;&gt;"",[1]Vstup!C29,"")</f>
        <v>Veltruský Jiří</v>
      </c>
      <c r="C24" s="15" t="e">
        <f>IF([1]Vstup!C29&lt;&gt;"",[1]Vstup!D29,"")</f>
        <v>#N/A</v>
      </c>
      <c r="D24" s="16">
        <f>VLOOKUP($B24,[1]VysledkyDoplneni!$C$7:$T$126,3,0)</f>
        <v>21</v>
      </c>
      <c r="E24" s="17">
        <f>VLOOKUP($B24,[1]VysledkyDoplneni!$C$7:$T$126,4,0)</f>
        <v>14</v>
      </c>
      <c r="F24" s="17">
        <f>VLOOKUP($B24,[1]VysledkyDoplneni!$C$7:$T$126,5,0)</f>
        <v>0</v>
      </c>
      <c r="G24" s="17">
        <f>VLOOKUP($B24,[1]VysledkyDoplneni!$C$7:$T$126,6,0)</f>
        <v>0</v>
      </c>
      <c r="H24" s="17">
        <f>VLOOKUP($B24,[1]VysledkyDoplneni!$C$7:$T$126,7,0)</f>
        <v>0</v>
      </c>
      <c r="I24" s="17">
        <f>VLOOKUP($B24,[1]VysledkyDoplneni!$C$7:$T$126,8,0)</f>
        <v>0</v>
      </c>
      <c r="J24" s="17">
        <f>VLOOKUP($B24,[1]VysledkyDoplneni!$C$7:$T$126,9,0)</f>
        <v>0</v>
      </c>
      <c r="K24" s="17">
        <f>VLOOKUP($B24,[1]VysledkyDoplneni!$C$7:$T$126,10,0)</f>
        <v>0</v>
      </c>
      <c r="L24" s="17">
        <f>VLOOKUP($B24,[1]VysledkyDoplneni!$C$7:$T$126,11,0)</f>
        <v>0</v>
      </c>
      <c r="M24" s="17">
        <f>VLOOKUP($B24,[1]VysledkyDoplneni!$C$7:$T$126,12,0)</f>
        <v>0</v>
      </c>
      <c r="N24" s="17">
        <f>VLOOKUP($B24,[1]VysledkyDoplneni!$C$7:$T$126,13,0)</f>
        <v>0</v>
      </c>
      <c r="O24" s="17">
        <f>VLOOKUP($B24,[1]VysledkyDoplneni!$C$7:$T$126,14,0)</f>
        <v>0</v>
      </c>
      <c r="P24" s="17">
        <f>VLOOKUP($B24,[1]VysledkyDoplneni!$C$7:$T$126,15,0)</f>
        <v>0</v>
      </c>
      <c r="Q24" s="17">
        <f>VLOOKUP($B24,[1]VysledkyDoplneni!$C$7:$T$126,16,0)</f>
        <v>0</v>
      </c>
      <c r="R24" s="17">
        <f>VLOOKUP($B24,[1]VysledkyDoplneni!$C$7:$T$126,17,0)</f>
        <v>0</v>
      </c>
      <c r="S24" s="15">
        <f>VLOOKUP($B24,[1]VysledkyDoplneni!$C$7:$T$126,18,0)</f>
        <v>0</v>
      </c>
      <c r="T24" s="18"/>
      <c r="U24" s="19">
        <f t="shared" si="0"/>
        <v>35</v>
      </c>
      <c r="V24" s="20" t="s">
        <v>17</v>
      </c>
    </row>
    <row r="25" spans="1:22" ht="24" customHeight="1">
      <c r="A25" s="13">
        <v>18</v>
      </c>
      <c r="B25" s="14" t="str">
        <f>IF([1]Vstup!C30&lt;&gt;"",[1]Vstup!C30,"")</f>
        <v>Langmajer Tomáš</v>
      </c>
      <c r="C25" s="15" t="str">
        <f>IF([1]Vstup!C30&lt;&gt;"",[1]Vstup!D30,"")</f>
        <v xml:space="preserve">  C</v>
      </c>
      <c r="D25" s="16">
        <f>VLOOKUP($B25,[1]VysledkyDoplneni!$C$7:$T$126,3,0)</f>
        <v>17</v>
      </c>
      <c r="E25" s="17">
        <f>VLOOKUP($B25,[1]VysledkyDoplneni!$C$7:$T$126,4,0)</f>
        <v>18</v>
      </c>
      <c r="F25" s="17">
        <f>VLOOKUP($B25,[1]VysledkyDoplneni!$C$7:$T$126,5,0)</f>
        <v>0</v>
      </c>
      <c r="G25" s="17">
        <f>VLOOKUP($B25,[1]VysledkyDoplneni!$C$7:$T$126,6,0)</f>
        <v>0</v>
      </c>
      <c r="H25" s="17">
        <f>VLOOKUP($B25,[1]VysledkyDoplneni!$C$7:$T$126,7,0)</f>
        <v>0</v>
      </c>
      <c r="I25" s="17">
        <f>VLOOKUP($B25,[1]VysledkyDoplneni!$C$7:$T$126,8,0)</f>
        <v>0</v>
      </c>
      <c r="J25" s="17">
        <f>VLOOKUP($B25,[1]VysledkyDoplneni!$C$7:$T$126,9,0)</f>
        <v>0</v>
      </c>
      <c r="K25" s="17">
        <f>VLOOKUP($B25,[1]VysledkyDoplneni!$C$7:$T$126,10,0)</f>
        <v>0</v>
      </c>
      <c r="L25" s="17">
        <f>VLOOKUP($B25,[1]VysledkyDoplneni!$C$7:$T$126,11,0)</f>
        <v>0</v>
      </c>
      <c r="M25" s="17">
        <f>VLOOKUP($B25,[1]VysledkyDoplneni!$C$7:$T$126,12,0)</f>
        <v>0</v>
      </c>
      <c r="N25" s="17">
        <f>VLOOKUP($B25,[1]VysledkyDoplneni!$C$7:$T$126,13,0)</f>
        <v>0</v>
      </c>
      <c r="O25" s="17">
        <f>VLOOKUP($B25,[1]VysledkyDoplneni!$C$7:$T$126,14,0)</f>
        <v>0</v>
      </c>
      <c r="P25" s="17">
        <f>VLOOKUP($B25,[1]VysledkyDoplneni!$C$7:$T$126,15,0)</f>
        <v>0</v>
      </c>
      <c r="Q25" s="17">
        <f>VLOOKUP($B25,[1]VysledkyDoplneni!$C$7:$T$126,16,0)</f>
        <v>0</v>
      </c>
      <c r="R25" s="17">
        <f>VLOOKUP($B25,[1]VysledkyDoplneni!$C$7:$T$126,17,0)</f>
        <v>0</v>
      </c>
      <c r="S25" s="15">
        <f>VLOOKUP($B25,[1]VysledkyDoplneni!$C$7:$T$126,18,0)</f>
        <v>0</v>
      </c>
      <c r="T25" s="18"/>
      <c r="U25" s="19">
        <f t="shared" si="0"/>
        <v>35</v>
      </c>
      <c r="V25" s="20" t="s">
        <v>17</v>
      </c>
    </row>
    <row r="26" spans="1:22" ht="24" customHeight="1">
      <c r="A26" s="13">
        <v>19</v>
      </c>
      <c r="B26" s="14" t="str">
        <f>IF([1]Vstup!C12&lt;&gt;"",[1]Vstup!C12,"")</f>
        <v>Ulrych Jiří</v>
      </c>
      <c r="C26" s="15" t="str">
        <f>IF([1]Vstup!C12&lt;&gt;"",[1]Vstup!D12,"")</f>
        <v xml:space="preserve">  V</v>
      </c>
      <c r="D26" s="16">
        <f>VLOOKUP($B26,[1]VysledkyDoplneni!$C$7:$T$126,3,0)</f>
        <v>19</v>
      </c>
      <c r="E26" s="17">
        <f>VLOOKUP($B26,[1]VysledkyDoplneni!$C$7:$T$126,4,0)</f>
        <v>13</v>
      </c>
      <c r="F26" s="17">
        <f>VLOOKUP($B26,[1]VysledkyDoplneni!$C$7:$T$126,5,0)</f>
        <v>0</v>
      </c>
      <c r="G26" s="17">
        <f>VLOOKUP($B26,[1]VysledkyDoplneni!$C$7:$T$126,6,0)</f>
        <v>0</v>
      </c>
      <c r="H26" s="17">
        <f>VLOOKUP($B26,[1]VysledkyDoplneni!$C$7:$T$126,7,0)</f>
        <v>0</v>
      </c>
      <c r="I26" s="17">
        <f>VLOOKUP($B26,[1]VysledkyDoplneni!$C$7:$T$126,8,0)</f>
        <v>0</v>
      </c>
      <c r="J26" s="17">
        <f>VLOOKUP($B26,[1]VysledkyDoplneni!$C$7:$T$126,9,0)</f>
        <v>0</v>
      </c>
      <c r="K26" s="17">
        <f>VLOOKUP($B26,[1]VysledkyDoplneni!$C$7:$T$126,10,0)</f>
        <v>0</v>
      </c>
      <c r="L26" s="17">
        <f>VLOOKUP($B26,[1]VysledkyDoplneni!$C$7:$T$126,11,0)</f>
        <v>0</v>
      </c>
      <c r="M26" s="17">
        <f>VLOOKUP($B26,[1]VysledkyDoplneni!$C$7:$T$126,12,0)</f>
        <v>0</v>
      </c>
      <c r="N26" s="17">
        <f>VLOOKUP($B26,[1]VysledkyDoplneni!$C$7:$T$126,13,0)</f>
        <v>0</v>
      </c>
      <c r="O26" s="17">
        <f>VLOOKUP($B26,[1]VysledkyDoplneni!$C$7:$T$126,14,0)</f>
        <v>0</v>
      </c>
      <c r="P26" s="17">
        <f>VLOOKUP($B26,[1]VysledkyDoplneni!$C$7:$T$126,15,0)</f>
        <v>0</v>
      </c>
      <c r="Q26" s="17">
        <f>VLOOKUP($B26,[1]VysledkyDoplneni!$C$7:$T$126,16,0)</f>
        <v>0</v>
      </c>
      <c r="R26" s="17">
        <f>VLOOKUP($B26,[1]VysledkyDoplneni!$C$7:$T$126,17,0)</f>
        <v>0</v>
      </c>
      <c r="S26" s="15">
        <f>VLOOKUP($B26,[1]VysledkyDoplneni!$C$7:$T$126,18,0)</f>
        <v>0</v>
      </c>
      <c r="T26" s="18"/>
      <c r="U26" s="19">
        <f t="shared" si="0"/>
        <v>32</v>
      </c>
      <c r="V26" s="20" t="s">
        <v>18</v>
      </c>
    </row>
    <row r="27" spans="1:22" ht="24" customHeight="1">
      <c r="A27" s="21">
        <v>20</v>
      </c>
      <c r="B27" s="14" t="str">
        <f>IF([1]Vstup!C19&lt;&gt;"",[1]Vstup!C19,"")</f>
        <v>Albl Václav</v>
      </c>
      <c r="C27" s="15" t="e">
        <f>IF([1]Vstup!C19&lt;&gt;"",[1]Vstup!D19,"")</f>
        <v>#N/A</v>
      </c>
      <c r="D27" s="16">
        <f>VLOOKUP($B27,[1]VysledkyDoplneni!$C$7:$T$126,3,0)</f>
        <v>17</v>
      </c>
      <c r="E27" s="17">
        <f>VLOOKUP($B27,[1]VysledkyDoplneni!$C$7:$T$126,4,0)</f>
        <v>14</v>
      </c>
      <c r="F27" s="17">
        <f>VLOOKUP($B27,[1]VysledkyDoplneni!$C$7:$T$126,5,0)</f>
        <v>0</v>
      </c>
      <c r="G27" s="17">
        <f>VLOOKUP($B27,[1]VysledkyDoplneni!$C$7:$T$126,6,0)</f>
        <v>0</v>
      </c>
      <c r="H27" s="17">
        <f>VLOOKUP($B27,[1]VysledkyDoplneni!$C$7:$T$126,7,0)</f>
        <v>0</v>
      </c>
      <c r="I27" s="17">
        <f>VLOOKUP($B27,[1]VysledkyDoplneni!$C$7:$T$126,8,0)</f>
        <v>0</v>
      </c>
      <c r="J27" s="17">
        <f>VLOOKUP($B27,[1]VysledkyDoplneni!$C$7:$T$126,9,0)</f>
        <v>0</v>
      </c>
      <c r="K27" s="17">
        <f>VLOOKUP($B27,[1]VysledkyDoplneni!$C$7:$T$126,10,0)</f>
        <v>0</v>
      </c>
      <c r="L27" s="17">
        <f>VLOOKUP($B27,[1]VysledkyDoplneni!$C$7:$T$126,11,0)</f>
        <v>0</v>
      </c>
      <c r="M27" s="17">
        <f>VLOOKUP($B27,[1]VysledkyDoplneni!$C$7:$T$126,12,0)</f>
        <v>0</v>
      </c>
      <c r="N27" s="17">
        <f>VLOOKUP($B27,[1]VysledkyDoplneni!$C$7:$T$126,13,0)</f>
        <v>0</v>
      </c>
      <c r="O27" s="17">
        <f>VLOOKUP($B27,[1]VysledkyDoplneni!$C$7:$T$126,14,0)</f>
        <v>0</v>
      </c>
      <c r="P27" s="17">
        <f>VLOOKUP($B27,[1]VysledkyDoplneni!$C$7:$T$126,15,0)</f>
        <v>0</v>
      </c>
      <c r="Q27" s="17">
        <f>VLOOKUP($B27,[1]VysledkyDoplneni!$C$7:$T$126,16,0)</f>
        <v>0</v>
      </c>
      <c r="R27" s="17">
        <f>VLOOKUP($B27,[1]VysledkyDoplneni!$C$7:$T$126,17,0)</f>
        <v>0</v>
      </c>
      <c r="S27" s="15">
        <f>VLOOKUP($B27,[1]VysledkyDoplneni!$C$7:$T$126,18,0)</f>
        <v>0</v>
      </c>
      <c r="T27" s="18"/>
      <c r="U27" s="19">
        <f t="shared" si="0"/>
        <v>31</v>
      </c>
      <c r="V27" s="20" t="s">
        <v>19</v>
      </c>
    </row>
    <row r="28" spans="1:22" ht="24" customHeight="1">
      <c r="A28" s="13">
        <v>21</v>
      </c>
      <c r="B28" s="14" t="str">
        <f>IF([1]Vstup!C17&lt;&gt;"",[1]Vstup!C17,"")</f>
        <v>Mitáš Jaroslav</v>
      </c>
      <c r="C28" s="15" t="str">
        <f>IF([1]Vstup!C17&lt;&gt;"",[1]Vstup!D17,"")</f>
        <v xml:space="preserve">  V</v>
      </c>
      <c r="D28" s="16">
        <f>VLOOKUP($B28,[1]VysledkyDoplneni!$C$7:$T$126,3,0)</f>
        <v>17</v>
      </c>
      <c r="E28" s="17">
        <f>VLOOKUP($B28,[1]VysledkyDoplneni!$C$7:$T$126,4,0)</f>
        <v>13</v>
      </c>
      <c r="F28" s="17">
        <f>VLOOKUP($B28,[1]VysledkyDoplneni!$C$7:$T$126,5,0)</f>
        <v>0</v>
      </c>
      <c r="G28" s="17">
        <f>VLOOKUP($B28,[1]VysledkyDoplneni!$C$7:$T$126,6,0)</f>
        <v>0</v>
      </c>
      <c r="H28" s="17">
        <f>VLOOKUP($B28,[1]VysledkyDoplneni!$C$7:$T$126,7,0)</f>
        <v>0</v>
      </c>
      <c r="I28" s="17">
        <f>VLOOKUP($B28,[1]VysledkyDoplneni!$C$7:$T$126,8,0)</f>
        <v>0</v>
      </c>
      <c r="J28" s="17">
        <f>VLOOKUP($B28,[1]VysledkyDoplneni!$C$7:$T$126,9,0)</f>
        <v>0</v>
      </c>
      <c r="K28" s="17">
        <f>VLOOKUP($B28,[1]VysledkyDoplneni!$C$7:$T$126,10,0)</f>
        <v>0</v>
      </c>
      <c r="L28" s="17">
        <f>VLOOKUP($B28,[1]VysledkyDoplneni!$C$7:$T$126,11,0)</f>
        <v>0</v>
      </c>
      <c r="M28" s="17">
        <f>VLOOKUP($B28,[1]VysledkyDoplneni!$C$7:$T$126,12,0)</f>
        <v>0</v>
      </c>
      <c r="N28" s="17">
        <f>VLOOKUP($B28,[1]VysledkyDoplneni!$C$7:$T$126,13,0)</f>
        <v>0</v>
      </c>
      <c r="O28" s="17">
        <f>VLOOKUP($B28,[1]VysledkyDoplneni!$C$7:$T$126,14,0)</f>
        <v>0</v>
      </c>
      <c r="P28" s="17">
        <f>VLOOKUP($B28,[1]VysledkyDoplneni!$C$7:$T$126,15,0)</f>
        <v>0</v>
      </c>
      <c r="Q28" s="17">
        <f>VLOOKUP($B28,[1]VysledkyDoplneni!$C$7:$T$126,16,0)</f>
        <v>0</v>
      </c>
      <c r="R28" s="17">
        <f>VLOOKUP($B28,[1]VysledkyDoplneni!$C$7:$T$126,17,0)</f>
        <v>0</v>
      </c>
      <c r="S28" s="15">
        <f>VLOOKUP($B28,[1]VysledkyDoplneni!$C$7:$T$126,18,0)</f>
        <v>0</v>
      </c>
      <c r="T28" s="18"/>
      <c r="U28" s="19">
        <f t="shared" si="0"/>
        <v>30</v>
      </c>
      <c r="V28" s="20" t="s">
        <v>20</v>
      </c>
    </row>
    <row r="29" spans="1:22" ht="24" customHeight="1">
      <c r="A29" s="13">
        <v>22</v>
      </c>
      <c r="B29" s="14" t="str">
        <f>IF([1]Vstup!C20&lt;&gt;"",[1]Vstup!C20,"")</f>
        <v>Vít Josef</v>
      </c>
      <c r="C29" s="15" t="e">
        <f>IF([1]Vstup!C20&lt;&gt;"",[1]Vstup!D20,"")</f>
        <v>#N/A</v>
      </c>
      <c r="D29" s="16">
        <f>VLOOKUP($B29,[1]VysledkyDoplneni!$C$7:$T$126,3,0)</f>
        <v>16</v>
      </c>
      <c r="E29" s="17">
        <f>VLOOKUP($B29,[1]VysledkyDoplneni!$C$7:$T$126,4,0)</f>
        <v>14</v>
      </c>
      <c r="F29" s="17">
        <f>VLOOKUP($B29,[1]VysledkyDoplneni!$C$7:$T$126,5,0)</f>
        <v>0</v>
      </c>
      <c r="G29" s="17">
        <f>VLOOKUP($B29,[1]VysledkyDoplneni!$C$7:$T$126,6,0)</f>
        <v>0</v>
      </c>
      <c r="H29" s="17">
        <f>VLOOKUP($B29,[1]VysledkyDoplneni!$C$7:$T$126,7,0)</f>
        <v>0</v>
      </c>
      <c r="I29" s="17">
        <f>VLOOKUP($B29,[1]VysledkyDoplneni!$C$7:$T$126,8,0)</f>
        <v>0</v>
      </c>
      <c r="J29" s="17">
        <f>VLOOKUP($B29,[1]VysledkyDoplneni!$C$7:$T$126,9,0)</f>
        <v>0</v>
      </c>
      <c r="K29" s="17">
        <f>VLOOKUP($B29,[1]VysledkyDoplneni!$C$7:$T$126,10,0)</f>
        <v>0</v>
      </c>
      <c r="L29" s="17">
        <f>VLOOKUP($B29,[1]VysledkyDoplneni!$C$7:$T$126,11,0)</f>
        <v>0</v>
      </c>
      <c r="M29" s="17">
        <f>VLOOKUP($B29,[1]VysledkyDoplneni!$C$7:$T$126,12,0)</f>
        <v>0</v>
      </c>
      <c r="N29" s="17">
        <f>VLOOKUP($B29,[1]VysledkyDoplneni!$C$7:$T$126,13,0)</f>
        <v>0</v>
      </c>
      <c r="O29" s="17">
        <f>VLOOKUP($B29,[1]VysledkyDoplneni!$C$7:$T$126,14,0)</f>
        <v>0</v>
      </c>
      <c r="P29" s="17">
        <f>VLOOKUP($B29,[1]VysledkyDoplneni!$C$7:$T$126,15,0)</f>
        <v>0</v>
      </c>
      <c r="Q29" s="17">
        <f>VLOOKUP($B29,[1]VysledkyDoplneni!$C$7:$T$126,16,0)</f>
        <v>0</v>
      </c>
      <c r="R29" s="17">
        <f>VLOOKUP($B29,[1]VysledkyDoplneni!$C$7:$T$126,17,0)</f>
        <v>0</v>
      </c>
      <c r="S29" s="15">
        <f>VLOOKUP($B29,[1]VysledkyDoplneni!$C$7:$T$126,18,0)</f>
        <v>0</v>
      </c>
      <c r="T29" s="18"/>
      <c r="U29" s="19">
        <f t="shared" si="0"/>
        <v>30</v>
      </c>
      <c r="V29" s="20" t="s">
        <v>20</v>
      </c>
    </row>
    <row r="30" spans="1:22" ht="24" customHeight="1">
      <c r="A30" s="13">
        <v>23</v>
      </c>
      <c r="B30" s="14" t="str">
        <f>IF([1]Vstup!C15&lt;&gt;"",[1]Vstup!C15,"")</f>
        <v>Kleisner Jaroslav</v>
      </c>
      <c r="C30" s="15" t="e">
        <f>IF([1]Vstup!C15&lt;&gt;"",[1]Vstup!D15,"")</f>
        <v>#N/A</v>
      </c>
      <c r="D30" s="16">
        <f>VLOOKUP($B30,[1]VysledkyDoplneni!$C$7:$T$126,3,0)</f>
        <v>11</v>
      </c>
      <c r="E30" s="17">
        <f>VLOOKUP($B30,[1]VysledkyDoplneni!$C$7:$T$126,4,0)</f>
        <v>14</v>
      </c>
      <c r="F30" s="17">
        <f>VLOOKUP($B30,[1]VysledkyDoplneni!$C$7:$T$126,5,0)</f>
        <v>0</v>
      </c>
      <c r="G30" s="17">
        <f>VLOOKUP($B30,[1]VysledkyDoplneni!$C$7:$T$126,6,0)</f>
        <v>0</v>
      </c>
      <c r="H30" s="17">
        <f>VLOOKUP($B30,[1]VysledkyDoplneni!$C$7:$T$126,7,0)</f>
        <v>0</v>
      </c>
      <c r="I30" s="17">
        <f>VLOOKUP($B30,[1]VysledkyDoplneni!$C$7:$T$126,8,0)</f>
        <v>0</v>
      </c>
      <c r="J30" s="17">
        <f>VLOOKUP($B30,[1]VysledkyDoplneni!$C$7:$T$126,9,0)</f>
        <v>0</v>
      </c>
      <c r="K30" s="17">
        <f>VLOOKUP($B30,[1]VysledkyDoplneni!$C$7:$T$126,10,0)</f>
        <v>0</v>
      </c>
      <c r="L30" s="17">
        <f>VLOOKUP($B30,[1]VysledkyDoplneni!$C$7:$T$126,11,0)</f>
        <v>0</v>
      </c>
      <c r="M30" s="17">
        <f>VLOOKUP($B30,[1]VysledkyDoplneni!$C$7:$T$126,12,0)</f>
        <v>0</v>
      </c>
      <c r="N30" s="17">
        <f>VLOOKUP($B30,[1]VysledkyDoplneni!$C$7:$T$126,13,0)</f>
        <v>0</v>
      </c>
      <c r="O30" s="17">
        <f>VLOOKUP($B30,[1]VysledkyDoplneni!$C$7:$T$126,14,0)</f>
        <v>0</v>
      </c>
      <c r="P30" s="17">
        <f>VLOOKUP($B30,[1]VysledkyDoplneni!$C$7:$T$126,15,0)</f>
        <v>0</v>
      </c>
      <c r="Q30" s="17">
        <f>VLOOKUP($B30,[1]VysledkyDoplneni!$C$7:$T$126,16,0)</f>
        <v>0</v>
      </c>
      <c r="R30" s="17">
        <f>VLOOKUP($B30,[1]VysledkyDoplneni!$C$7:$T$126,17,0)</f>
        <v>0</v>
      </c>
      <c r="S30" s="15">
        <f>VLOOKUP($B30,[1]VysledkyDoplneni!$C$7:$T$126,18,0)</f>
        <v>0</v>
      </c>
      <c r="T30" s="18"/>
      <c r="U30" s="19">
        <f t="shared" si="0"/>
        <v>25</v>
      </c>
      <c r="V30" s="20" t="s">
        <v>21</v>
      </c>
    </row>
    <row r="31" spans="1:22" ht="24" customHeight="1">
      <c r="A31" s="13">
        <v>24</v>
      </c>
      <c r="B31" s="14" t="str">
        <f>IF([1]Vstup!C31&lt;&gt;"",[1]Vstup!C31,"")</f>
        <v>Vítová Martina</v>
      </c>
      <c r="C31" s="15" t="e">
        <f>IF([1]Vstup!C31&lt;&gt;"",[1]Vstup!D31,"")</f>
        <v>#N/A</v>
      </c>
      <c r="D31" s="16">
        <f>VLOOKUP($B31,[1]VysledkyDoplneni!$C$7:$T$126,3,0)</f>
        <v>9</v>
      </c>
      <c r="E31" s="17">
        <f>VLOOKUP($B31,[1]VysledkyDoplneni!$C$7:$T$126,4,0)</f>
        <v>10</v>
      </c>
      <c r="F31" s="17">
        <f>VLOOKUP($B31,[1]VysledkyDoplneni!$C$7:$T$126,5,0)</f>
        <v>0</v>
      </c>
      <c r="G31" s="17">
        <f>VLOOKUP($B31,[1]VysledkyDoplneni!$C$7:$T$126,6,0)</f>
        <v>0</v>
      </c>
      <c r="H31" s="17">
        <f>VLOOKUP($B31,[1]VysledkyDoplneni!$C$7:$T$126,7,0)</f>
        <v>0</v>
      </c>
      <c r="I31" s="17">
        <f>VLOOKUP($B31,[1]VysledkyDoplneni!$C$7:$T$126,8,0)</f>
        <v>0</v>
      </c>
      <c r="J31" s="17">
        <f>VLOOKUP($B31,[1]VysledkyDoplneni!$C$7:$T$126,9,0)</f>
        <v>0</v>
      </c>
      <c r="K31" s="17">
        <f>VLOOKUP($B31,[1]VysledkyDoplneni!$C$7:$T$126,10,0)</f>
        <v>0</v>
      </c>
      <c r="L31" s="17">
        <f>VLOOKUP($B31,[1]VysledkyDoplneni!$C$7:$T$126,11,0)</f>
        <v>0</v>
      </c>
      <c r="M31" s="17">
        <f>VLOOKUP($B31,[1]VysledkyDoplneni!$C$7:$T$126,12,0)</f>
        <v>0</v>
      </c>
      <c r="N31" s="17">
        <f>VLOOKUP($B31,[1]VysledkyDoplneni!$C$7:$T$126,13,0)</f>
        <v>0</v>
      </c>
      <c r="O31" s="17">
        <f>VLOOKUP($B31,[1]VysledkyDoplneni!$C$7:$T$126,14,0)</f>
        <v>0</v>
      </c>
      <c r="P31" s="17">
        <f>VLOOKUP($B31,[1]VysledkyDoplneni!$C$7:$T$126,15,0)</f>
        <v>0</v>
      </c>
      <c r="Q31" s="17">
        <f>VLOOKUP($B31,[1]VysledkyDoplneni!$C$7:$T$126,16,0)</f>
        <v>0</v>
      </c>
      <c r="R31" s="17">
        <f>VLOOKUP($B31,[1]VysledkyDoplneni!$C$7:$T$126,17,0)</f>
        <v>0</v>
      </c>
      <c r="S31" s="15">
        <f>VLOOKUP($B31,[1]VysledkyDoplneni!$C$7:$T$126,18,0)</f>
        <v>0</v>
      </c>
      <c r="T31" s="18"/>
      <c r="U31" s="19">
        <f t="shared" si="0"/>
        <v>19</v>
      </c>
      <c r="V31" s="20" t="s">
        <v>22</v>
      </c>
    </row>
  </sheetData>
  <mergeCells count="25">
    <mergeCell ref="J6:J7"/>
    <mergeCell ref="A1:V1"/>
    <mergeCell ref="A2:V2"/>
    <mergeCell ref="A4:V4"/>
    <mergeCell ref="A5:A7"/>
    <mergeCell ref="B5:B7"/>
    <mergeCell ref="C5:C7"/>
    <mergeCell ref="D5:S5"/>
    <mergeCell ref="T5:T7"/>
    <mergeCell ref="U5:V7"/>
    <mergeCell ref="D6:D7"/>
    <mergeCell ref="E6:E7"/>
    <mergeCell ref="F6:F7"/>
    <mergeCell ref="G6:G7"/>
    <mergeCell ref="H6:H7"/>
    <mergeCell ref="I6:I7"/>
    <mergeCell ref="Q6:Q7"/>
    <mergeCell ref="R6:R7"/>
    <mergeCell ref="S6:S7"/>
    <mergeCell ref="K6:K7"/>
    <mergeCell ref="L6:L7"/>
    <mergeCell ref="M6:M7"/>
    <mergeCell ref="N6:N7"/>
    <mergeCell ref="O6:O7"/>
    <mergeCell ref="P6:P7"/>
  </mergeCells>
  <conditionalFormatting sqref="D8:S31">
    <cfRule type="cellIs" dxfId="1" priority="2" stopIfTrue="1" operator="equal">
      <formula>50</formula>
    </cfRule>
  </conditionalFormatting>
  <conditionalFormatting sqref="D8:S31">
    <cfRule type="cellIs" dxfId="0" priority="1" stopIfTrue="1" operator="equal">
      <formula>50</formula>
    </cfRule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Jiřka</dc:creator>
  <cp:lastModifiedBy>Jiřka</cp:lastModifiedBy>
  <cp:lastPrinted>2016-05-14T20:43:47Z</cp:lastPrinted>
  <dcterms:created xsi:type="dcterms:W3CDTF">2016-05-14T20:07:35Z</dcterms:created>
  <dcterms:modified xsi:type="dcterms:W3CDTF">2016-05-14T20:43:50Z</dcterms:modified>
</cp:coreProperties>
</file>